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Tracker" sheetId="3" state="visible" r:id="rId3"/>
    <sheet xmlns:r="http://schemas.openxmlformats.org/officeDocument/2006/relationships" name="People" sheetId="4" state="visible" r:id="rId4"/>
    <sheet xmlns:r="http://schemas.openxmlformats.org/officeDocument/2006/relationships" name="Policies" sheetId="5" state="visible" r:id="rId5"/>
    <sheet xmlns:r="http://schemas.openxmlformats.org/officeDocument/2006/relationships" name="Lists" sheetId="6" state="visible" r:id="rId6"/>
  </sheets>
  <definedNames>
    <definedName name="_xlnm._FilterDatabase" localSheetId="2" hidden="1">'Tracker'!$A$3:$S$503</definedName>
    <definedName name="_xlnm._FilterDatabase" localSheetId="3" hidden="1">'People'!$A$3:$I$503</definedName>
    <definedName name="_xlnm._FilterDatabase" localSheetId="4" hidden="1">'Policies'!$A$3:$P$503</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21">
    <font>
      <name val="Calibri"/>
      <family val="2"/>
      <color theme="1"/>
      <sz val="11"/>
      <scheme val="minor"/>
    </font>
    <font>
      <name val="Arial"/>
      <b val="1"/>
      <color rgb="00B5460F"/>
      <sz val="10"/>
      <u val="single"/>
    </font>
    <font>
      <name val="Arial"/>
      <b val="1"/>
      <color rgb="00FFFFFF"/>
      <sz val="9"/>
    </font>
    <font>
      <name val="Arial"/>
      <b val="1"/>
      <color rgb="00FFFFFF"/>
      <sz val="10"/>
    </font>
    <font>
      <name val="Arial"/>
      <color rgb="00111111"/>
      <sz val="10"/>
    </font>
    <font>
      <name val="Arial"/>
      <i val="1"/>
      <color rgb="006B6A66"/>
      <sz val="10"/>
    </font>
    <font>
      <name val="Arial"/>
      <b val="1"/>
      <color rgb="00111111"/>
      <sz val="10"/>
    </font>
    <font>
      <name val="Arial"/>
      <color rgb="003F3F3D"/>
      <sz val="10"/>
    </font>
    <font>
      <name val="Arial"/>
      <color rgb="001F4E8C"/>
      <sz val="10"/>
      <u val="single"/>
    </font>
    <font>
      <name val="Arial"/>
      <color rgb="00EC682C"/>
      <sz val="10"/>
    </font>
    <font>
      <name val="Arial"/>
      <b val="1"/>
      <color rgb="00111111"/>
      <sz val="18"/>
    </font>
    <font>
      <name val="Arial"/>
      <b val="1"/>
      <color rgb="00B5460F"/>
      <sz val="12"/>
    </font>
    <font>
      <name val="Arial"/>
      <color rgb="003F3F3D"/>
      <sz val="11"/>
    </font>
    <font>
      <name val="Arial"/>
      <b val="1"/>
      <color rgb="001E6B34"/>
      <sz val="14"/>
    </font>
    <font>
      <name val="Arial"/>
      <b val="1"/>
      <color rgb="007A5300"/>
      <sz val="14"/>
    </font>
    <font>
      <name val="Arial"/>
      <b val="1"/>
      <color rgb="00A3271B"/>
      <sz val="14"/>
    </font>
    <font>
      <name val="Arial"/>
      <b val="1"/>
      <color rgb="004B2C8A"/>
      <sz val="14"/>
    </font>
    <font>
      <name val="Arial"/>
      <b val="1"/>
      <color rgb="003F3F3D"/>
      <sz val="14"/>
    </font>
    <font>
      <name val="Arial"/>
      <b val="1"/>
      <color rgb="00111111"/>
      <sz val="20"/>
    </font>
    <font>
      <name val="Arial"/>
      <b val="1"/>
      <color rgb="00B5460F"/>
      <sz val="11"/>
      <u val="single"/>
    </font>
    <font>
      <name val="Arial"/>
      <i val="1"/>
      <color rgb="006B6A66"/>
      <sz val="9"/>
    </font>
  </fonts>
  <fills count="8">
    <fill>
      <patternFill/>
    </fill>
    <fill>
      <patternFill patternType="gray125"/>
    </fill>
    <fill>
      <patternFill patternType="solid">
        <fgColor rgb="00FDF0E9"/>
      </patternFill>
    </fill>
    <fill>
      <patternFill patternType="solid">
        <fgColor rgb="00111111"/>
      </patternFill>
    </fill>
    <fill>
      <patternFill patternType="solid">
        <fgColor rgb="003F3F3D"/>
      </patternFill>
    </fill>
    <fill>
      <patternFill patternType="solid">
        <fgColor rgb="006B6A66"/>
      </patternFill>
    </fill>
    <fill>
      <patternFill patternType="solid">
        <fgColor rgb="00F4F3EF"/>
      </patternFill>
    </fill>
    <fill>
      <patternFill patternType="solid">
        <fgColor rgb="00B5460F"/>
      </patternFill>
    </fill>
  </fills>
  <borders count="2">
    <border>
      <left/>
      <right/>
      <top/>
      <bottom/>
      <diagonal/>
    </border>
    <border>
      <bottom style="thin">
        <color rgb="00E2E2E0"/>
      </bottom>
    </border>
  </borders>
  <cellStyleXfs count="1">
    <xf numFmtId="0" fontId="0" fillId="0" borderId="0"/>
  </cellStyleXfs>
  <cellXfs count="45">
    <xf numFmtId="0" fontId="0" fillId="0" borderId="0" pivotButton="0" quotePrefix="0" xfId="0"/>
    <xf numFmtId="0" fontId="1" fillId="2" borderId="0" applyAlignment="1" pivotButton="0" quotePrefix="0" xfId="0">
      <alignment vertical="center"/>
    </xf>
    <xf numFmtId="0" fontId="0" fillId="2" borderId="0" pivotButton="0" quotePrefix="0" xfId="0"/>
    <xf numFmtId="0" fontId="18" fillId="0" borderId="0" applyAlignment="1" pivotButton="0" quotePrefix="0" xfId="0">
      <alignment vertical="center" wrapText="1"/>
    </xf>
    <xf numFmtId="0" fontId="12" fillId="0" borderId="0" applyAlignment="1" pivotButton="0" quotePrefix="0" xfId="0">
      <alignment vertical="center" wrapText="1"/>
    </xf>
    <xf numFmtId="0" fontId="11" fillId="0" borderId="0" applyAlignment="1" pivotButton="0" quotePrefix="0" xfId="0">
      <alignment vertical="center" wrapText="1"/>
    </xf>
    <xf numFmtId="0" fontId="12" fillId="0" borderId="0" applyAlignment="1" pivotButton="0" quotePrefix="0" xfId="0">
      <alignment vertical="center" wrapText="1" indent="1"/>
    </xf>
    <xf numFmtId="0" fontId="19" fillId="2" borderId="0" applyAlignment="1" pivotButton="0" quotePrefix="0" xfId="0">
      <alignment vertical="center" wrapText="1"/>
    </xf>
    <xf numFmtId="0" fontId="20" fillId="0" borderId="0" applyAlignment="1" pivotButton="0" quotePrefix="0" xfId="0">
      <alignment vertical="center" wrapText="1"/>
    </xf>
    <xf numFmtId="0" fontId="10" fillId="0" borderId="0" pivotButton="0" quotePrefix="0" xfId="0"/>
    <xf numFmtId="0" fontId="5" fillId="0" borderId="0" pivotButton="0" quotePrefix="0" xfId="0"/>
    <xf numFmtId="0" fontId="11" fillId="0" borderId="0" pivotButton="0" quotePrefix="0" xfId="0"/>
    <xf numFmtId="0" fontId="12" fillId="0" borderId="1" pivotButton="0" quotePrefix="0" xfId="0"/>
    <xf numFmtId="0" fontId="13" fillId="0" borderId="1" applyAlignment="1" pivotButton="0" quotePrefix="0" xfId="0">
      <alignment horizontal="right"/>
    </xf>
    <xf numFmtId="0" fontId="14" fillId="0" borderId="1" applyAlignment="1" pivotButton="0" quotePrefix="0" xfId="0">
      <alignment horizontal="right"/>
    </xf>
    <xf numFmtId="0" fontId="15" fillId="0" borderId="1" applyAlignment="1" pivotButton="0" quotePrefix="0" xfId="0">
      <alignment horizontal="right"/>
    </xf>
    <xf numFmtId="0" fontId="16" fillId="0" borderId="1" applyAlignment="1" pivotButton="0" quotePrefix="0" xfId="0">
      <alignment horizontal="right"/>
    </xf>
    <xf numFmtId="0" fontId="17" fillId="0" borderId="1" applyAlignment="1" pivotButton="0" quotePrefix="0" xfId="0">
      <alignment horizontal="right"/>
    </xf>
    <xf numFmtId="0" fontId="3" fillId="3" borderId="0" pivotButton="0" quotePrefix="0" xfId="0"/>
    <xf numFmtId="0" fontId="4" fillId="0" borderId="1" pivotButton="0" quotePrefix="0" xfId="0"/>
    <xf numFmtId="9" fontId="4" fillId="0" borderId="1" pivotButton="0" quotePrefix="0" xfId="0"/>
    <xf numFmtId="0" fontId="9" fillId="0" borderId="1" pivotButton="0" quotePrefix="0" xfId="0"/>
    <xf numFmtId="0" fontId="7" fillId="0" borderId="1" pivotButton="0" quotePrefix="0" xfId="0"/>
    <xf numFmtId="0" fontId="6" fillId="0" borderId="1" pivotButton="0" quotePrefix="0" xfId="0"/>
    <xf numFmtId="0" fontId="2" fillId="3" borderId="0" applyAlignment="1" pivotButton="0" quotePrefix="0" xfId="0">
      <alignment horizontal="left" vertical="center" indent="1"/>
    </xf>
    <xf numFmtId="0" fontId="0" fillId="3" borderId="0" pivotButton="0" quotePrefix="0" xfId="0"/>
    <xf numFmtId="0" fontId="2" fillId="4" borderId="0" applyAlignment="1" pivotButton="0" quotePrefix="0" xfId="0">
      <alignment horizontal="left" vertical="center" indent="1"/>
    </xf>
    <xf numFmtId="0" fontId="0" fillId="4" borderId="0" pivotButton="0" quotePrefix="0" xfId="0"/>
    <xf numFmtId="0" fontId="2" fillId="7" borderId="0" applyAlignment="1" pivotButton="0" quotePrefix="0" xfId="0">
      <alignment horizontal="left" vertical="center" indent="1"/>
    </xf>
    <xf numFmtId="0" fontId="0" fillId="7" borderId="0" pivotButton="0" quotePrefix="0" xfId="0"/>
    <xf numFmtId="0" fontId="2" fillId="5" borderId="0" applyAlignment="1" pivotButton="0" quotePrefix="0" xfId="0">
      <alignment horizontal="left" vertical="center" indent="1"/>
    </xf>
    <xf numFmtId="0" fontId="0" fillId="5" borderId="0" pivotButton="0" quotePrefix="0" xfId="0"/>
    <xf numFmtId="0" fontId="3" fillId="3" borderId="0" applyAlignment="1" pivotButton="0" quotePrefix="0" xfId="0">
      <alignment vertical="center" wrapText="1"/>
    </xf>
    <xf numFmtId="0" fontId="3" fillId="4" borderId="0" applyAlignment="1" pivotButton="0" quotePrefix="0" xfId="0">
      <alignment vertical="center" wrapText="1"/>
    </xf>
    <xf numFmtId="0" fontId="3" fillId="7" borderId="0" applyAlignment="1" pivotButton="0" quotePrefix="0" xfId="0">
      <alignment vertical="center" wrapText="1"/>
    </xf>
    <xf numFmtId="0" fontId="3" fillId="5" borderId="0" applyAlignment="1" pivotButton="0" quotePrefix="0" xfId="0">
      <alignment vertical="center" wrapText="1"/>
    </xf>
    <xf numFmtId="0" fontId="6" fillId="0" borderId="1" applyAlignment="1" pivotButton="0" quotePrefix="0" xfId="0">
      <alignment vertical="center"/>
    </xf>
    <xf numFmtId="0" fontId="7" fillId="6" borderId="1" applyAlignment="1" pivotButton="0" quotePrefix="0" xfId="0">
      <alignment vertical="center"/>
    </xf>
    <xf numFmtId="0" fontId="4" fillId="0" borderId="1" applyAlignment="1" pivotButton="0" quotePrefix="0" xfId="0">
      <alignment vertical="center"/>
    </xf>
    <xf numFmtId="49" fontId="4" fillId="0" borderId="1" applyAlignment="1" pivotButton="0" quotePrefix="0" xfId="0">
      <alignment vertical="center"/>
    </xf>
    <xf numFmtId="165" fontId="4" fillId="0" borderId="1" applyAlignment="1" pivotButton="0" quotePrefix="0" xfId="0">
      <alignment vertical="center"/>
    </xf>
    <xf numFmtId="165" fontId="7" fillId="6" borderId="1" applyAlignment="1" pivotButton="0" quotePrefix="0" xfId="0">
      <alignment vertical="center"/>
    </xf>
    <xf numFmtId="0" fontId="8" fillId="0" borderId="1" applyAlignment="1" pivotButton="0" quotePrefix="0" xfId="0">
      <alignment vertical="center"/>
    </xf>
    <xf numFmtId="1" fontId="7" fillId="6" borderId="1" applyAlignment="1" pivotButton="0" quotePrefix="0" xfId="0">
      <alignment vertical="center"/>
    </xf>
    <xf numFmtId="9" fontId="7" fillId="6" borderId="1" applyAlignment="1" pivotButton="0" quotePrefix="0" xfId="0">
      <alignment vertical="center"/>
    </xf>
  </cellXfs>
  <cellStyles count="1">
    <cellStyle name="Normal" xfId="0" builtinId="0" hidden="0"/>
  </cellStyles>
  <dxfs count="6">
    <dxf>
      <font>
        <b val="1"/>
        <color rgb="001E6B34"/>
      </font>
      <fill>
        <patternFill patternType="solid">
          <fgColor rgb="00E6F4EA"/>
        </patternFill>
      </fill>
    </dxf>
    <dxf>
      <font>
        <b val="1"/>
        <color rgb="00A3271B"/>
      </font>
      <fill>
        <patternFill patternType="solid">
          <fgColor rgb="00FDE7E4"/>
        </patternFill>
      </fill>
    </dxf>
    <dxf>
      <font>
        <b val="1"/>
        <color rgb="007A5300"/>
      </font>
      <fill>
        <patternFill patternType="solid">
          <fgColor rgb="00FFF4D6"/>
        </patternFill>
      </fill>
    </dxf>
    <dxf>
      <font>
        <b val="1"/>
        <color rgb="004B2C8A"/>
      </font>
      <fill>
        <patternFill patternType="solid">
          <fgColor rgb="00EDE7F6"/>
        </patternFill>
      </fill>
    </dxf>
    <dxf>
      <font>
        <b val="1"/>
        <color rgb="006B6A66"/>
      </font>
      <fill>
        <patternFill patternType="solid">
          <fgColor rgb="00F1F1EF"/>
        </patternFill>
      </fill>
    </dxf>
    <dxf>
      <font>
        <b val="1"/>
        <color rgb="001F4E8C"/>
      </font>
      <fill>
        <patternFill patternType="solid">
          <fgColor rgb="00E5EF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col>
      <colOff>0</colOff>
      <row>2</row>
      <rowOff>0</rowOff>
    </from>
    <ext cx="2095500" cy="476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2</row>
      <rowOff>0</rowOff>
    </from>
    <ext cx="1676400" cy="381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shboard.allymatter.app/signup?utm_source=ack-tracker&amp;utm_medium=download&amp;utm_campaign=free-tools&amp;utm_content=start-here" TargetMode="External" Id="rId1"/><Relationship Type="http://schemas.openxmlformats.org/officeDocument/2006/relationships/hyperlink" Target="https://dashboard.allymatter.app/signup?utm_source=ack-tracker&amp;utm_medium=download&amp;utm_campaign=free-tools&amp;utm_content=start-here-box" TargetMode="External" Id="rId2"/><Relationship Type="http://schemas.openxmlformats.org/officeDocument/2006/relationships/drawing" Target="/xl/drawings/drawing1.xml" Id="rId3"/></Relationships>
</file>

<file path=xl/worksheets/_rels/sheet2.xml.rels><Relationships xmlns="http://schemas.openxmlformats.org/package/2006/relationships"><Relationship Type="http://schemas.openxmlformats.org/officeDocument/2006/relationships/hyperlink" Target="https://dashboard.allymatter.app/signup?utm_source=ack-tracker&amp;utm_medium=download&amp;utm_campaign=free-tools&amp;utm_content=summary" TargetMode="External" Id="rId1"/><Relationship Type="http://schemas.openxmlformats.org/officeDocument/2006/relationships/drawing" Target="/xl/drawings/drawing2.xml" Id="rId2"/></Relationships>
</file>

<file path=xl/worksheets/_rels/sheet3.xml.rels><Relationships xmlns="http://schemas.openxmlformats.org/package/2006/relationships"><Relationship Type="http://schemas.openxmlformats.org/officeDocument/2006/relationships/hyperlink" Target="https://dashboard.allymatter.app/signup?utm_source=ack-tracker&amp;utm_medium=download&amp;utm_campaign=free-tools&amp;utm_content=tracker" TargetMode="External" Id="rId1"/><Relationship Type="http://schemas.openxmlformats.org/officeDocument/2006/relationships/hyperlink" Target="https://example.com/shifttilt/proof/coc-3-0-arendt" TargetMode="External" Id="rId2"/><Relationship Type="http://schemas.openxmlformats.org/officeDocument/2006/relationships/hyperlink" Target="https://example.com/shifttilt/proof/coc-3-0-spinoza" TargetMode="External" Id="rId3"/><Relationship Type="http://schemas.openxmlformats.org/officeDocument/2006/relationships/hyperlink" Target="https://example.com/shifttilt/proof/hris/onboarding-murdoch" TargetMode="External" Id="rId4"/><Relationship Type="http://schemas.openxmlformats.org/officeDocument/2006/relationships/hyperlink" Target="https://example.com/shifttilt/proof/mail/dsp-2-1-spinoza" TargetMode="External" Id="rId5"/><Relationship Type="http://schemas.openxmlformats.org/officeDocument/2006/relationships/hyperlink" Target="https://example.com/shifttilt/proof/mail/dsp-2-2-spinoza" TargetMode="External" Id="rId6"/><Relationship Type="http://schemas.openxmlformats.org/officeDocument/2006/relationships/hyperlink" Target="https://example.com/shifttilt/proof/mail/dsp-2-1-smith" TargetMode="External" Id="rId7"/><Relationship Type="http://schemas.openxmlformats.org/officeDocument/2006/relationships/hyperlink" Target="https://example.com/shifttilt/proof/esign/cip-locke.pdf" TargetMode="External" Id="rId8"/><Relationship Type="http://schemas.openxmlformats.org/officeDocument/2006/relationships/hyperlink" Target="https://example.com/shifttilt/proof/mail/cip-murdoch" TargetMode="External" Id="rId9"/><Relationship Type="http://schemas.openxmlformats.org/officeDocument/2006/relationships/hyperlink" Target="https://example.com/shifttilt/proof/hris/rwp-beauvoir" TargetMode="External" Id="rId10"/><Relationship Type="http://schemas.openxmlformats.org/officeDocument/2006/relationships/hyperlink" Target="https://example.com/shifttilt/proof/scans/forklift-kierkegaard.pdf" TargetMode="External" Id="rId11"/></Relationships>
</file>

<file path=xl/worksheets/_rels/sheet4.xml.rels><Relationships xmlns="http://schemas.openxmlformats.org/package/2006/relationships"><Relationship Type="http://schemas.openxmlformats.org/officeDocument/2006/relationships/hyperlink" Target="https://dashboard.allymatter.app/signup?utm_source=ack-tracker&amp;utm_medium=download&amp;utm_campaign=free-tools&amp;utm_content=people" TargetMode="External" Id="rId1"/></Relationships>
</file>

<file path=xl/worksheets/_rels/sheet5.xml.rels><Relationships xmlns="http://schemas.openxmlformats.org/package/2006/relationships"><Relationship Type="http://schemas.openxmlformats.org/officeDocument/2006/relationships/hyperlink" Target="https://dashboard.allymatter.app/signup?utm_source=ack-tracker&amp;utm_medium=download&amp;utm_campaign=free-tools&amp;utm_content=policies" TargetMode="External" Id="rId1"/></Relationships>
</file>

<file path=xl/worksheets/_rels/sheet6.xml.rels><Relationships xmlns="http://schemas.openxmlformats.org/package/2006/relationships"><Relationship Type="http://schemas.openxmlformats.org/officeDocument/2006/relationships/hyperlink" Target="https://dashboard.allymatter.app/signup?utm_source=ack-tracker&amp;utm_medium=download&amp;utm_campaign=free-tools&amp;utm_content=lists" TargetMode="External" Id="rId1"/></Relationships>
</file>

<file path=xl/worksheets/sheet1.xml><?xml version="1.0" encoding="utf-8"?>
<worksheet xmlns="http://schemas.openxmlformats.org/spreadsheetml/2006/main">
  <sheetPr>
    <tabColor rgb="00EC682C"/>
    <outlinePr summaryBelow="1" summaryRight="1"/>
    <pageSetUpPr/>
  </sheetPr>
  <dimension ref="A1:H37"/>
  <sheetViews>
    <sheetView showGridLines="0" workbookViewId="0">
      <selection activeCell="A1" sqref="A1"/>
    </sheetView>
  </sheetViews>
  <sheetFormatPr baseColWidth="8" defaultRowHeight="15"/>
  <cols>
    <col width="3" customWidth="1" min="1" max="1"/>
    <col width="112" customWidth="1" min="2" max="2"/>
  </cols>
  <sheetData>
    <row r="1" ht="30" customHeight="1">
      <c r="A1" s="1" t="inlineStr">
        <is>
          <t>Tired of chasing signatures in a spreadsheet? AllyMatter sends each policy, collects acknowledgments and e-signatures by name and version, and sends the reminders for you.  Start a free 30-day trial, no credit card →</t>
        </is>
      </c>
      <c r="B1" s="2" t="n"/>
      <c r="C1" s="2" t="n"/>
      <c r="D1" s="2" t="n"/>
      <c r="E1" s="2" t="n"/>
      <c r="F1" s="2" t="n"/>
      <c r="G1" s="2" t="n"/>
      <c r="H1" s="2" t="n"/>
    </row>
    <row r="8" ht="34" customHeight="1">
      <c r="B8" s="3" t="inlineStr">
        <is>
          <t>Policy Acknowledgment and Signature Tracker</t>
        </is>
      </c>
    </row>
    <row r="9" ht="48" customHeight="1">
      <c r="B9" s="4" t="inlineStr">
        <is>
          <t>Track who has acknowledged or signed which policy, which version, how they confirmed, and where the proof is. Works in Excel and Google Sheets (upload to Google Drive, then open with Google Sheets). Free from AllyMatter.</t>
        </is>
      </c>
    </row>
    <row r="10" ht="30" customHeight="1">
      <c r="B10" s="5" t="inlineStr">
        <is>
          <t>The tabs</t>
        </is>
      </c>
    </row>
    <row r="11" ht="32" customHeight="1">
      <c r="B11" s="6" t="inlineStr">
        <is>
          <t>Tracker: one row per person per policy version. Type in the white columns; the grey columns are formulas, so leave them alone.</t>
        </is>
      </c>
    </row>
    <row r="12" ht="32" customHeight="1">
      <c r="B12" s="6" t="inlineStr">
        <is>
          <t>Policies: one row per policy, with its current version, owner, the proof it needs, how you usually send it, the statement people agree to, and its next review.</t>
        </is>
      </c>
    </row>
    <row r="13" ht="32" customHeight="1">
      <c r="B13" s="6" t="inlineStr">
        <is>
          <t>People: everyone who has to confirm something. Picking a name in the Tracker fills in their email, ID and department.</t>
        </is>
      </c>
    </row>
    <row r="14" ht="32" customHeight="1">
      <c r="B14" s="6" t="inlineStr">
        <is>
          <t>Summary: what is confirmed, pending, overdue and missing proof, by policy and by method. Lists: the dropdown values, which you can edit.</t>
        </is>
      </c>
    </row>
    <row r="15" ht="30" customHeight="1">
      <c r="B15" s="5" t="inlineStr">
        <is>
          <t>Choose the proof each policy needs</t>
        </is>
      </c>
    </row>
    <row r="16" ht="32" customHeight="1">
      <c r="B16" s="6" t="inlineStr">
        <is>
          <t>Acknowledgment: the person confirms they have read it and will follow it. Right for most policies, such as a code of conduct or a data security policy.</t>
        </is>
      </c>
    </row>
    <row r="17" ht="32" customHeight="1">
      <c r="B17" s="6" t="inlineStr">
        <is>
          <t>E-signature: for documents that are agreements, such as a confidentiality and IP agreement or an offer letter. A reply email is not enough here, and the tracker says so.</t>
        </is>
      </c>
    </row>
    <row r="18" ht="32" customHeight="1">
      <c r="B18" s="6" t="inlineStr">
        <is>
          <t>Signature (paper or e-sign): for rules you hand over in person, such as safety rules on the shop floor. A signed paper form or an e-signature both count.</t>
        </is>
      </c>
    </row>
    <row r="19" ht="32" customHeight="1">
      <c r="B19" s="6" t="inlineStr">
        <is>
          <t>Inform only: for notices that need no confirmation, such as a holiday calendar. Sending it is enough, and the row counts as done.</t>
        </is>
      </c>
    </row>
    <row r="20" ht="30" customHeight="1">
      <c r="B20" s="5" t="inlineStr">
        <is>
          <t>Send it however you already do</t>
        </is>
      </c>
    </row>
    <row r="21" ht="48" customHeight="1">
      <c r="B21" s="4" t="inlineStr">
        <is>
          <t>Record how each policy went out in Sent via: email, your HR system (HRIS), policy software, an e-signature tool, the intranet, chat or a printed copy. Then record how the person confirmed in Confirmed by. The two do not have to match: a policy sent by chat can be confirmed by an e-signature.</t>
        </is>
      </c>
    </row>
    <row r="22" ht="30" customHeight="1">
      <c r="B22" s="5" t="inlineStr">
        <is>
          <t>Link the proof</t>
        </is>
      </c>
    </row>
    <row r="23" ht="48" customHeight="1">
      <c r="B23" s="4" t="inlineStr">
        <is>
          <t>Paste a link in Proof link for every confirmed row: the signed PDF in your drive, the e-signature certificate, the HR system record, or the saved reply email. Keep those files where only the right people can open them. The spreadsheet is the index, and the linked files are the evidence.</t>
        </is>
      </c>
    </row>
    <row r="24" ht="30" customHeight="1">
      <c r="B24" s="5" t="inlineStr">
        <is>
          <t>Start in five steps</t>
        </is>
      </c>
    </row>
    <row r="25" ht="32" customHeight="1">
      <c r="B25" s="6" t="inlineStr">
        <is>
          <t>1. Delete the sample rows on People, Policies and Tracker (they use ShiftTilt Inc, our made-up example company). Keep the grey formula columns.</t>
        </is>
      </c>
    </row>
    <row r="26" ht="32" customHeight="1">
      <c r="B26" s="6" t="inlineStr">
        <is>
          <t>2. Add your people, then your policies with the version in force today and the proof each one needs.</t>
        </is>
      </c>
    </row>
    <row r="27" ht="32" customHeight="1">
      <c r="B27" s="6" t="inlineStr">
        <is>
          <t>3. When you send a policy, add one Tracker row per person: pick the name and the policy, type the version, how you sent it and the date sent. The due date fills in.</t>
        </is>
      </c>
    </row>
    <row r="28" ht="32" customHeight="1">
      <c r="B28" s="6" t="inlineStr">
        <is>
          <t>4. When someone confirms, type the date, pick how they confirmed and paste the proof link. Status turns green, and Proof check tells you if anything is missing.</t>
        </is>
      </c>
    </row>
    <row r="29" ht="48" customHeight="1">
      <c r="B29" s="6" t="inlineStr">
        <is>
          <t>5. When a policy changes, update its version on Policies and add rows for the new version. Old rows then read Replaced, or Needs new version if that person has not had the new one yet. Never overwrite an old row: it is part of your record.</t>
        </is>
      </c>
    </row>
    <row r="30" ht="30" customHeight="1">
      <c r="B30" s="5" t="inlineStr">
        <is>
          <t>What Status and Proof check mean</t>
        </is>
      </c>
    </row>
    <row r="31" ht="32" customHeight="1">
      <c r="B31" s="6" t="inlineStr">
        <is>
          <t>Status: Confirmed, Informed (inform-only policy sent), Pending (inside the due date), Overdue, Not sent, Needs new version, Replaced.</t>
        </is>
      </c>
    </row>
    <row r="32" ht="32" customHeight="1">
      <c r="B32" s="6" t="inlineStr">
        <is>
          <t>Proof check, on confirmed rows: Complete, Add proof link, Add how confirmed, Needs e-signature or Needs signature (the method does not meet what the policy asks for).</t>
        </is>
      </c>
    </row>
    <row r="33" ht="30" customHeight="1">
      <c r="B33" s="5" t="inlineStr">
        <is>
          <t>What this tracker does not do</t>
        </is>
      </c>
    </row>
    <row r="34" ht="48" customHeight="1">
      <c r="B34" s="4" t="inlineStr">
        <is>
          <t>It does not send policies, chase people or collect signatures, and anyone with edit access can change a cell later. It suits a small team; as people and policies grow, keeping rows, versions and proof in step becomes the hard part.</t>
        </is>
      </c>
    </row>
    <row r="35" ht="46" customHeight="1">
      <c r="B35" s="7" t="inlineStr">
        <is>
          <t>AllyMatter does this for you: it sends each approved policy to the people it covers, collects acknowledgments and e-signatures by name and version, sends reminders, and asks again when a policy changes. Start a free 30-day trial, no credit card →</t>
        </is>
      </c>
    </row>
    <row r="36" ht="32" customHeight="1">
      <c r="B36" s="4" t="inlineStr">
        <is>
          <t>Step-by-step guide to tracking acknowledgments without HR software: https://allymatter.com/blog/track-policy-acknowledgments-without-hr-software/</t>
        </is>
      </c>
    </row>
    <row r="37">
      <c r="B37" s="8" t="inlineStr">
        <is>
          <t>Sample names and the company ShiftTilt Inc are fictional. This template is general information, not legal advice. Version 2.0, November 2026.</t>
        </is>
      </c>
    </row>
  </sheetData>
  <hyperlinks>
    <hyperlink xmlns:r="http://schemas.openxmlformats.org/officeDocument/2006/relationships" ref="A1" r:id="rId1"/>
    <hyperlink xmlns:r="http://schemas.openxmlformats.org/officeDocument/2006/relationships" ref="B35" r:id="rId2"/>
  </hyperlinks>
  <pageMargins left="0.75" right="0.75" top="1" bottom="1" header="0.5" footer="0.5"/>
  <drawing xmlns:r="http://schemas.openxmlformats.org/officeDocument/2006/relationships" r:id="rId3"/>
</worksheet>
</file>

<file path=xl/worksheets/sheet2.xml><?xml version="1.0" encoding="utf-8"?>
<worksheet xmlns="http://schemas.openxmlformats.org/spreadsheetml/2006/main">
  <sheetPr>
    <tabColor rgb="00EC682C"/>
    <outlinePr summaryBelow="1" summaryRight="1"/>
    <pageSetUpPr/>
  </sheetPr>
  <dimension ref="A1:I58"/>
  <sheetViews>
    <sheetView showGridLines="0" workbookViewId="0">
      <selection activeCell="A1" sqref="A1"/>
    </sheetView>
  </sheetViews>
  <sheetFormatPr baseColWidth="8" defaultRowHeight="15"/>
  <cols>
    <col width="3" customWidth="1" min="1" max="1"/>
    <col width="40" customWidth="1" min="2" max="2"/>
    <col width="27" customWidth="1" min="3" max="3"/>
    <col width="10" customWidth="1" min="4" max="4"/>
    <col width="10" customWidth="1" min="5" max="5"/>
    <col width="12" customWidth="1" min="6" max="6"/>
    <col width="10" customWidth="1" min="7" max="7"/>
    <col width="10" customWidth="1" min="8" max="8"/>
    <col width="16" customWidth="1" min="9" max="9"/>
  </cols>
  <sheetData>
    <row r="1" ht="30" customHeight="1">
      <c r="A1" s="1" t="inlineStr">
        <is>
          <t>Tired of chasing signatures in a spreadsheet? AllyMatter sends each policy, collects acknowledgments and e-signatures by name and version, and sends the reminders for you.  Start a free 30-day trial, no credit card →</t>
        </is>
      </c>
      <c r="B1" s="2" t="n"/>
      <c r="C1" s="2" t="n"/>
      <c r="D1" s="2" t="n"/>
      <c r="E1" s="2" t="n"/>
      <c r="F1" s="2" t="n"/>
      <c r="G1" s="2" t="n"/>
      <c r="H1" s="2" t="n"/>
    </row>
    <row r="6" ht="28" customHeight="1">
      <c r="B6" s="9" t="inlineStr">
        <is>
          <t>Policy Acknowledgment and Signature Tracker</t>
        </is>
      </c>
    </row>
    <row r="7">
      <c r="B7" s="10" t="inlineStr">
        <is>
          <t>Calculated from the Tracker and Policies tabs, so nothing on this tab needs typing.</t>
        </is>
      </c>
    </row>
    <row r="9">
      <c r="B9" s="11" t="inlineStr">
        <is>
          <t>Where things stand</t>
        </is>
      </c>
    </row>
    <row r="10" ht="24" customHeight="1">
      <c r="B10" s="12" t="inlineStr">
        <is>
          <t>Confirmed (incl. inform-only sent)</t>
        </is>
      </c>
      <c r="C10" s="13">
        <f>COUNTIF(Tracker!O:O,"Confirmed")+COUNTIF(Tracker!O:O,"Informed")</f>
        <v/>
      </c>
    </row>
    <row r="11" ht="24" customHeight="1">
      <c r="B11" s="12" t="inlineStr">
        <is>
          <t>Pending, inside the due date</t>
        </is>
      </c>
      <c r="C11" s="14">
        <f>COUNTIF(Tracker!O:O,"Pending")</f>
        <v/>
      </c>
    </row>
    <row r="12" ht="24" customHeight="1">
      <c r="B12" s="12" t="inlineStr">
        <is>
          <t>Overdue</t>
        </is>
      </c>
      <c r="C12" s="15">
        <f>COUNTIF(Tracker!O:O,"Overdue")</f>
        <v/>
      </c>
    </row>
    <row r="13" ht="24" customHeight="1">
      <c r="B13" s="12" t="inlineStr">
        <is>
          <t>Still need the new version</t>
        </is>
      </c>
      <c r="C13" s="16">
        <f>COUNTIF(Tracker!O:O,"Needs new version")</f>
        <v/>
      </c>
    </row>
    <row r="14" ht="24" customHeight="1">
      <c r="B14" s="12" t="inlineStr">
        <is>
          <t>Not sent yet</t>
        </is>
      </c>
      <c r="C14" s="17">
        <f>COUNTIF(Tracker!O:O,"Not sent")</f>
        <v/>
      </c>
    </row>
    <row r="15" ht="24" customHeight="1">
      <c r="B15" s="12" t="inlineStr">
        <is>
          <t>Confirmed, but the proof is incomplete</t>
        </is>
      </c>
      <c r="C15" s="15">
        <f>COUNTIF(Tracker!P:P,"Needs*")+COUNTIF(Tracker!P:P,"Add*")</f>
        <v/>
      </c>
    </row>
    <row r="16" ht="24" customHeight="1">
      <c r="B16" s="12" t="inlineStr">
        <is>
          <t>Policies with a review overdue</t>
        </is>
      </c>
      <c r="C16" s="15">
        <f>COUNTIF(Policies!L:L,"Review overdue")</f>
        <v/>
      </c>
    </row>
    <row r="18">
      <c r="B18" s="11" t="inlineStr">
        <is>
          <t>By policy (current version)</t>
        </is>
      </c>
    </row>
    <row r="19">
      <c r="B19" s="18" t="inlineStr">
        <is>
          <t>Policy</t>
        </is>
      </c>
      <c r="C19" s="18" t="inlineStr">
        <is>
          <t>Proof required</t>
        </is>
      </c>
      <c r="D19" s="18" t="inlineStr">
        <is>
          <t>Version</t>
        </is>
      </c>
      <c r="E19" s="18" t="inlineStr">
        <is>
          <t>Sent</t>
        </is>
      </c>
      <c r="F19" s="18" t="inlineStr">
        <is>
          <t>Confirmed</t>
        </is>
      </c>
      <c r="G19" s="18" t="inlineStr">
        <is>
          <t>Open</t>
        </is>
      </c>
      <c r="H19" s="18" t="inlineStr">
        <is>
          <t>% done</t>
        </is>
      </c>
      <c r="I19" s="18" t="inlineStr">
        <is>
          <t>Progress</t>
        </is>
      </c>
    </row>
    <row r="20">
      <c r="B20" s="19">
        <f>IF(Policies!A4="","",Policies!A4)</f>
        <v/>
      </c>
      <c r="C20" s="19">
        <f>IF(B20="","",Policies!E4)</f>
        <v/>
      </c>
      <c r="D20" s="19">
        <f>IF(B20="","",Policies!B4&amp;"")</f>
        <v/>
      </c>
      <c r="E20" s="19">
        <f>IF(B20="","",Policies!M4)</f>
        <v/>
      </c>
      <c r="F20" s="19">
        <f>IF(B20="","",Policies!N4)</f>
        <v/>
      </c>
      <c r="G20" s="19">
        <f>IF(B20="","",E20-F20)</f>
        <v/>
      </c>
      <c r="H20" s="20">
        <f>IF(B20="","",Policies!O4)</f>
        <v/>
      </c>
      <c r="I20" s="21">
        <f>IF(B20="","",Policies!P4)</f>
        <v/>
      </c>
    </row>
    <row r="21">
      <c r="B21" s="19">
        <f>IF(Policies!A5="","",Policies!A5)</f>
        <v/>
      </c>
      <c r="C21" s="19">
        <f>IF(B21="","",Policies!E5)</f>
        <v/>
      </c>
      <c r="D21" s="19">
        <f>IF(B21="","",Policies!B5&amp;"")</f>
        <v/>
      </c>
      <c r="E21" s="19">
        <f>IF(B21="","",Policies!M5)</f>
        <v/>
      </c>
      <c r="F21" s="19">
        <f>IF(B21="","",Policies!N5)</f>
        <v/>
      </c>
      <c r="G21" s="19">
        <f>IF(B21="","",E21-F21)</f>
        <v/>
      </c>
      <c r="H21" s="20">
        <f>IF(B21="","",Policies!O5)</f>
        <v/>
      </c>
      <c r="I21" s="21">
        <f>IF(B21="","",Policies!P5)</f>
        <v/>
      </c>
    </row>
    <row r="22">
      <c r="B22" s="19">
        <f>IF(Policies!A6="","",Policies!A6)</f>
        <v/>
      </c>
      <c r="C22" s="19">
        <f>IF(B22="","",Policies!E6)</f>
        <v/>
      </c>
      <c r="D22" s="19">
        <f>IF(B22="","",Policies!B6&amp;"")</f>
        <v/>
      </c>
      <c r="E22" s="19">
        <f>IF(B22="","",Policies!M6)</f>
        <v/>
      </c>
      <c r="F22" s="19">
        <f>IF(B22="","",Policies!N6)</f>
        <v/>
      </c>
      <c r="G22" s="19">
        <f>IF(B22="","",E22-F22)</f>
        <v/>
      </c>
      <c r="H22" s="20">
        <f>IF(B22="","",Policies!O6)</f>
        <v/>
      </c>
      <c r="I22" s="21">
        <f>IF(B22="","",Policies!P6)</f>
        <v/>
      </c>
    </row>
    <row r="23">
      <c r="B23" s="19">
        <f>IF(Policies!A7="","",Policies!A7)</f>
        <v/>
      </c>
      <c r="C23" s="19">
        <f>IF(B23="","",Policies!E7)</f>
        <v/>
      </c>
      <c r="D23" s="19">
        <f>IF(B23="","",Policies!B7&amp;"")</f>
        <v/>
      </c>
      <c r="E23" s="19">
        <f>IF(B23="","",Policies!M7)</f>
        <v/>
      </c>
      <c r="F23" s="19">
        <f>IF(B23="","",Policies!N7)</f>
        <v/>
      </c>
      <c r="G23" s="19">
        <f>IF(B23="","",E23-F23)</f>
        <v/>
      </c>
      <c r="H23" s="20">
        <f>IF(B23="","",Policies!O7)</f>
        <v/>
      </c>
      <c r="I23" s="21">
        <f>IF(B23="","",Policies!P7)</f>
        <v/>
      </c>
    </row>
    <row r="24">
      <c r="B24" s="19">
        <f>IF(Policies!A8="","",Policies!A8)</f>
        <v/>
      </c>
      <c r="C24" s="19">
        <f>IF(B24="","",Policies!E8)</f>
        <v/>
      </c>
      <c r="D24" s="19">
        <f>IF(B24="","",Policies!B8&amp;"")</f>
        <v/>
      </c>
      <c r="E24" s="19">
        <f>IF(B24="","",Policies!M8)</f>
        <v/>
      </c>
      <c r="F24" s="19">
        <f>IF(B24="","",Policies!N8)</f>
        <v/>
      </c>
      <c r="G24" s="19">
        <f>IF(B24="","",E24-F24)</f>
        <v/>
      </c>
      <c r="H24" s="20">
        <f>IF(B24="","",Policies!O8)</f>
        <v/>
      </c>
      <c r="I24" s="21">
        <f>IF(B24="","",Policies!P8)</f>
        <v/>
      </c>
    </row>
    <row r="25">
      <c r="B25" s="19">
        <f>IF(Policies!A9="","",Policies!A9)</f>
        <v/>
      </c>
      <c r="C25" s="19">
        <f>IF(B25="","",Policies!E9)</f>
        <v/>
      </c>
      <c r="D25" s="19">
        <f>IF(B25="","",Policies!B9&amp;"")</f>
        <v/>
      </c>
      <c r="E25" s="19">
        <f>IF(B25="","",Policies!M9)</f>
        <v/>
      </c>
      <c r="F25" s="19">
        <f>IF(B25="","",Policies!N9)</f>
        <v/>
      </c>
      <c r="G25" s="19">
        <f>IF(B25="","",E25-F25)</f>
        <v/>
      </c>
      <c r="H25" s="20">
        <f>IF(B25="","",Policies!O9)</f>
        <v/>
      </c>
      <c r="I25" s="21">
        <f>IF(B25="","",Policies!P9)</f>
        <v/>
      </c>
    </row>
    <row r="26">
      <c r="B26" s="19">
        <f>IF(Policies!A10="","",Policies!A10)</f>
        <v/>
      </c>
      <c r="C26" s="19">
        <f>IF(B26="","",Policies!E10)</f>
        <v/>
      </c>
      <c r="D26" s="19">
        <f>IF(B26="","",Policies!B10&amp;"")</f>
        <v/>
      </c>
      <c r="E26" s="19">
        <f>IF(B26="","",Policies!M10)</f>
        <v/>
      </c>
      <c r="F26" s="19">
        <f>IF(B26="","",Policies!N10)</f>
        <v/>
      </c>
      <c r="G26" s="19">
        <f>IF(B26="","",E26-F26)</f>
        <v/>
      </c>
      <c r="H26" s="20">
        <f>IF(B26="","",Policies!O10)</f>
        <v/>
      </c>
      <c r="I26" s="21">
        <f>IF(B26="","",Policies!P10)</f>
        <v/>
      </c>
    </row>
    <row r="27">
      <c r="B27" s="19">
        <f>IF(Policies!A11="","",Policies!A11)</f>
        <v/>
      </c>
      <c r="C27" s="19">
        <f>IF(B27="","",Policies!E11)</f>
        <v/>
      </c>
      <c r="D27" s="19">
        <f>IF(B27="","",Policies!B11&amp;"")</f>
        <v/>
      </c>
      <c r="E27" s="19">
        <f>IF(B27="","",Policies!M11)</f>
        <v/>
      </c>
      <c r="F27" s="19">
        <f>IF(B27="","",Policies!N11)</f>
        <v/>
      </c>
      <c r="G27" s="19">
        <f>IF(B27="","",E27-F27)</f>
        <v/>
      </c>
      <c r="H27" s="20">
        <f>IF(B27="","",Policies!O11)</f>
        <v/>
      </c>
      <c r="I27" s="21">
        <f>IF(B27="","",Policies!P11)</f>
        <v/>
      </c>
    </row>
    <row r="28">
      <c r="B28" s="19">
        <f>IF(Policies!A12="","",Policies!A12)</f>
        <v/>
      </c>
      <c r="C28" s="19">
        <f>IF(B28="","",Policies!E12)</f>
        <v/>
      </c>
      <c r="D28" s="19">
        <f>IF(B28="","",Policies!B12&amp;"")</f>
        <v/>
      </c>
      <c r="E28" s="19">
        <f>IF(B28="","",Policies!M12)</f>
        <v/>
      </c>
      <c r="F28" s="19">
        <f>IF(B28="","",Policies!N12)</f>
        <v/>
      </c>
      <c r="G28" s="19">
        <f>IF(B28="","",E28-F28)</f>
        <v/>
      </c>
      <c r="H28" s="20">
        <f>IF(B28="","",Policies!O12)</f>
        <v/>
      </c>
      <c r="I28" s="21">
        <f>IF(B28="","",Policies!P12)</f>
        <v/>
      </c>
    </row>
    <row r="29">
      <c r="B29" s="19">
        <f>IF(Policies!A13="","",Policies!A13)</f>
        <v/>
      </c>
      <c r="C29" s="19">
        <f>IF(B29="","",Policies!E13)</f>
        <v/>
      </c>
      <c r="D29" s="19">
        <f>IF(B29="","",Policies!B13&amp;"")</f>
        <v/>
      </c>
      <c r="E29" s="19">
        <f>IF(B29="","",Policies!M13)</f>
        <v/>
      </c>
      <c r="F29" s="19">
        <f>IF(B29="","",Policies!N13)</f>
        <v/>
      </c>
      <c r="G29" s="19">
        <f>IF(B29="","",E29-F29)</f>
        <v/>
      </c>
      <c r="H29" s="20">
        <f>IF(B29="","",Policies!O13)</f>
        <v/>
      </c>
      <c r="I29" s="21">
        <f>IF(B29="","",Policies!P13)</f>
        <v/>
      </c>
    </row>
    <row r="30">
      <c r="B30" s="19">
        <f>IF(Policies!A14="","",Policies!A14)</f>
        <v/>
      </c>
      <c r="C30" s="19">
        <f>IF(B30="","",Policies!E14)</f>
        <v/>
      </c>
      <c r="D30" s="19">
        <f>IF(B30="","",Policies!B14&amp;"")</f>
        <v/>
      </c>
      <c r="E30" s="19">
        <f>IF(B30="","",Policies!M14)</f>
        <v/>
      </c>
      <c r="F30" s="19">
        <f>IF(B30="","",Policies!N14)</f>
        <v/>
      </c>
      <c r="G30" s="19">
        <f>IF(B30="","",E30-F30)</f>
        <v/>
      </c>
      <c r="H30" s="20">
        <f>IF(B30="","",Policies!O14)</f>
        <v/>
      </c>
      <c r="I30" s="21">
        <f>IF(B30="","",Policies!P14)</f>
        <v/>
      </c>
    </row>
    <row r="31">
      <c r="B31" s="19">
        <f>IF(Policies!A15="","",Policies!A15)</f>
        <v/>
      </c>
      <c r="C31" s="19">
        <f>IF(B31="","",Policies!E15)</f>
        <v/>
      </c>
      <c r="D31" s="19">
        <f>IF(B31="","",Policies!B15&amp;"")</f>
        <v/>
      </c>
      <c r="E31" s="19">
        <f>IF(B31="","",Policies!M15)</f>
        <v/>
      </c>
      <c r="F31" s="19">
        <f>IF(B31="","",Policies!N15)</f>
        <v/>
      </c>
      <c r="G31" s="19">
        <f>IF(B31="","",E31-F31)</f>
        <v/>
      </c>
      <c r="H31" s="20">
        <f>IF(B31="","",Policies!O15)</f>
        <v/>
      </c>
      <c r="I31" s="21">
        <f>IF(B31="","",Policies!P15)</f>
        <v/>
      </c>
    </row>
    <row r="32">
      <c r="B32" s="19">
        <f>IF(Policies!A16="","",Policies!A16)</f>
        <v/>
      </c>
      <c r="C32" s="19">
        <f>IF(B32="","",Policies!E16)</f>
        <v/>
      </c>
      <c r="D32" s="19">
        <f>IF(B32="","",Policies!B16&amp;"")</f>
        <v/>
      </c>
      <c r="E32" s="19">
        <f>IF(B32="","",Policies!M16)</f>
        <v/>
      </c>
      <c r="F32" s="19">
        <f>IF(B32="","",Policies!N16)</f>
        <v/>
      </c>
      <c r="G32" s="19">
        <f>IF(B32="","",E32-F32)</f>
        <v/>
      </c>
      <c r="H32" s="20">
        <f>IF(B32="","",Policies!O16)</f>
        <v/>
      </c>
      <c r="I32" s="21">
        <f>IF(B32="","",Policies!P16)</f>
        <v/>
      </c>
    </row>
    <row r="33">
      <c r="B33" s="19">
        <f>IF(Policies!A17="","",Policies!A17)</f>
        <v/>
      </c>
      <c r="C33" s="19">
        <f>IF(B33="","",Policies!E17)</f>
        <v/>
      </c>
      <c r="D33" s="19">
        <f>IF(B33="","",Policies!B17&amp;"")</f>
        <v/>
      </c>
      <c r="E33" s="19">
        <f>IF(B33="","",Policies!M17)</f>
        <v/>
      </c>
      <c r="F33" s="19">
        <f>IF(B33="","",Policies!N17)</f>
        <v/>
      </c>
      <c r="G33" s="19">
        <f>IF(B33="","",E33-F33)</f>
        <v/>
      </c>
      <c r="H33" s="20">
        <f>IF(B33="","",Policies!O17)</f>
        <v/>
      </c>
      <c r="I33" s="21">
        <f>IF(B33="","",Policies!P17)</f>
        <v/>
      </c>
    </row>
    <row r="34">
      <c r="B34" s="19">
        <f>IF(Policies!A18="","",Policies!A18)</f>
        <v/>
      </c>
      <c r="C34" s="19">
        <f>IF(B34="","",Policies!E18)</f>
        <v/>
      </c>
      <c r="D34" s="19">
        <f>IF(B34="","",Policies!B18&amp;"")</f>
        <v/>
      </c>
      <c r="E34" s="19">
        <f>IF(B34="","",Policies!M18)</f>
        <v/>
      </c>
      <c r="F34" s="19">
        <f>IF(B34="","",Policies!N18)</f>
        <v/>
      </c>
      <c r="G34" s="19">
        <f>IF(B34="","",E34-F34)</f>
        <v/>
      </c>
      <c r="H34" s="20">
        <f>IF(B34="","",Policies!O18)</f>
        <v/>
      </c>
      <c r="I34" s="21">
        <f>IF(B34="","",Policies!P18)</f>
        <v/>
      </c>
    </row>
    <row r="35">
      <c r="B35" s="19">
        <f>IF(Policies!A19="","",Policies!A19)</f>
        <v/>
      </c>
      <c r="C35" s="19">
        <f>IF(B35="","",Policies!E19)</f>
        <v/>
      </c>
      <c r="D35" s="19">
        <f>IF(B35="","",Policies!B19&amp;"")</f>
        <v/>
      </c>
      <c r="E35" s="19">
        <f>IF(B35="","",Policies!M19)</f>
        <v/>
      </c>
      <c r="F35" s="19">
        <f>IF(B35="","",Policies!N19)</f>
        <v/>
      </c>
      <c r="G35" s="19">
        <f>IF(B35="","",E35-F35)</f>
        <v/>
      </c>
      <c r="H35" s="20">
        <f>IF(B35="","",Policies!O19)</f>
        <v/>
      </c>
      <c r="I35" s="21">
        <f>IF(B35="","",Policies!P19)</f>
        <v/>
      </c>
    </row>
    <row r="36">
      <c r="B36" s="19">
        <f>IF(Policies!A20="","",Policies!A20)</f>
        <v/>
      </c>
      <c r="C36" s="19">
        <f>IF(B36="","",Policies!E20)</f>
        <v/>
      </c>
      <c r="D36" s="19">
        <f>IF(B36="","",Policies!B20&amp;"")</f>
        <v/>
      </c>
      <c r="E36" s="19">
        <f>IF(B36="","",Policies!M20)</f>
        <v/>
      </c>
      <c r="F36" s="19">
        <f>IF(B36="","",Policies!N20)</f>
        <v/>
      </c>
      <c r="G36" s="19">
        <f>IF(B36="","",E36-F36)</f>
        <v/>
      </c>
      <c r="H36" s="20">
        <f>IF(B36="","",Policies!O20)</f>
        <v/>
      </c>
      <c r="I36" s="21">
        <f>IF(B36="","",Policies!P20)</f>
        <v/>
      </c>
    </row>
    <row r="37">
      <c r="B37" s="19">
        <f>IF(Policies!A21="","",Policies!A21)</f>
        <v/>
      </c>
      <c r="C37" s="19">
        <f>IF(B37="","",Policies!E21)</f>
        <v/>
      </c>
      <c r="D37" s="19">
        <f>IF(B37="","",Policies!B21&amp;"")</f>
        <v/>
      </c>
      <c r="E37" s="19">
        <f>IF(B37="","",Policies!M21)</f>
        <v/>
      </c>
      <c r="F37" s="19">
        <f>IF(B37="","",Policies!N21)</f>
        <v/>
      </c>
      <c r="G37" s="19">
        <f>IF(B37="","",E37-F37)</f>
        <v/>
      </c>
      <c r="H37" s="20">
        <f>IF(B37="","",Policies!O21)</f>
        <v/>
      </c>
      <c r="I37" s="21">
        <f>IF(B37="","",Policies!P21)</f>
        <v/>
      </c>
    </row>
    <row r="38">
      <c r="B38" s="19">
        <f>IF(Policies!A22="","",Policies!A22)</f>
        <v/>
      </c>
      <c r="C38" s="19">
        <f>IF(B38="","",Policies!E22)</f>
        <v/>
      </c>
      <c r="D38" s="19">
        <f>IF(B38="","",Policies!B22&amp;"")</f>
        <v/>
      </c>
      <c r="E38" s="19">
        <f>IF(B38="","",Policies!M22)</f>
        <v/>
      </c>
      <c r="F38" s="19">
        <f>IF(B38="","",Policies!N22)</f>
        <v/>
      </c>
      <c r="G38" s="19">
        <f>IF(B38="","",E38-F38)</f>
        <v/>
      </c>
      <c r="H38" s="20">
        <f>IF(B38="","",Policies!O22)</f>
        <v/>
      </c>
      <c r="I38" s="21">
        <f>IF(B38="","",Policies!P22)</f>
        <v/>
      </c>
    </row>
    <row r="39">
      <c r="B39" s="19">
        <f>IF(Policies!A23="","",Policies!A23)</f>
        <v/>
      </c>
      <c r="C39" s="19">
        <f>IF(B39="","",Policies!E23)</f>
        <v/>
      </c>
      <c r="D39" s="19">
        <f>IF(B39="","",Policies!B23&amp;"")</f>
        <v/>
      </c>
      <c r="E39" s="19">
        <f>IF(B39="","",Policies!M23)</f>
        <v/>
      </c>
      <c r="F39" s="19">
        <f>IF(B39="","",Policies!N23)</f>
        <v/>
      </c>
      <c r="G39" s="19">
        <f>IF(B39="","",E39-F39)</f>
        <v/>
      </c>
      <c r="H39" s="20">
        <f>IF(B39="","",Policies!O23)</f>
        <v/>
      </c>
      <c r="I39" s="21">
        <f>IF(B39="","",Policies!P23)</f>
        <v/>
      </c>
    </row>
    <row r="40">
      <c r="B40" s="19">
        <f>IF(Policies!A24="","",Policies!A24)</f>
        <v/>
      </c>
      <c r="C40" s="19">
        <f>IF(B40="","",Policies!E24)</f>
        <v/>
      </c>
      <c r="D40" s="19">
        <f>IF(B40="","",Policies!B24&amp;"")</f>
        <v/>
      </c>
      <c r="E40" s="19">
        <f>IF(B40="","",Policies!M24)</f>
        <v/>
      </c>
      <c r="F40" s="19">
        <f>IF(B40="","",Policies!N24)</f>
        <v/>
      </c>
      <c r="G40" s="19">
        <f>IF(B40="","",E40-F40)</f>
        <v/>
      </c>
      <c r="H40" s="20">
        <f>IF(B40="","",Policies!O24)</f>
        <v/>
      </c>
      <c r="I40" s="21">
        <f>IF(B40="","",Policies!P24)</f>
        <v/>
      </c>
    </row>
    <row r="41">
      <c r="B41" s="19">
        <f>IF(Policies!A25="","",Policies!A25)</f>
        <v/>
      </c>
      <c r="C41" s="19">
        <f>IF(B41="","",Policies!E25)</f>
        <v/>
      </c>
      <c r="D41" s="19">
        <f>IF(B41="","",Policies!B25&amp;"")</f>
        <v/>
      </c>
      <c r="E41" s="19">
        <f>IF(B41="","",Policies!M25)</f>
        <v/>
      </c>
      <c r="F41" s="19">
        <f>IF(B41="","",Policies!N25)</f>
        <v/>
      </c>
      <c r="G41" s="19">
        <f>IF(B41="","",E41-F41)</f>
        <v/>
      </c>
      <c r="H41" s="20">
        <f>IF(B41="","",Policies!O25)</f>
        <v/>
      </c>
      <c r="I41" s="21">
        <f>IF(B41="","",Policies!P25)</f>
        <v/>
      </c>
    </row>
    <row r="42">
      <c r="B42" s="19">
        <f>IF(Policies!A26="","",Policies!A26)</f>
        <v/>
      </c>
      <c r="C42" s="19">
        <f>IF(B42="","",Policies!E26)</f>
        <v/>
      </c>
      <c r="D42" s="19">
        <f>IF(B42="","",Policies!B26&amp;"")</f>
        <v/>
      </c>
      <c r="E42" s="19">
        <f>IF(B42="","",Policies!M26)</f>
        <v/>
      </c>
      <c r="F42" s="19">
        <f>IF(B42="","",Policies!N26)</f>
        <v/>
      </c>
      <c r="G42" s="19">
        <f>IF(B42="","",E42-F42)</f>
        <v/>
      </c>
      <c r="H42" s="20">
        <f>IF(B42="","",Policies!O26)</f>
        <v/>
      </c>
      <c r="I42" s="21">
        <f>IF(B42="","",Policies!P26)</f>
        <v/>
      </c>
    </row>
    <row r="43">
      <c r="B43" s="19">
        <f>IF(Policies!A27="","",Policies!A27)</f>
        <v/>
      </c>
      <c r="C43" s="19">
        <f>IF(B43="","",Policies!E27)</f>
        <v/>
      </c>
      <c r="D43" s="19">
        <f>IF(B43="","",Policies!B27&amp;"")</f>
        <v/>
      </c>
      <c r="E43" s="19">
        <f>IF(B43="","",Policies!M27)</f>
        <v/>
      </c>
      <c r="F43" s="19">
        <f>IF(B43="","",Policies!N27)</f>
        <v/>
      </c>
      <c r="G43" s="19">
        <f>IF(B43="","",E43-F43)</f>
        <v/>
      </c>
      <c r="H43" s="20">
        <f>IF(B43="","",Policies!O27)</f>
        <v/>
      </c>
      <c r="I43" s="21">
        <f>IF(B43="","",Policies!P27)</f>
        <v/>
      </c>
    </row>
    <row r="44">
      <c r="B44" s="19">
        <f>IF(Policies!A28="","",Policies!A28)</f>
        <v/>
      </c>
      <c r="C44" s="19">
        <f>IF(B44="","",Policies!E28)</f>
        <v/>
      </c>
      <c r="D44" s="19">
        <f>IF(B44="","",Policies!B28&amp;"")</f>
        <v/>
      </c>
      <c r="E44" s="19">
        <f>IF(B44="","",Policies!M28)</f>
        <v/>
      </c>
      <c r="F44" s="19">
        <f>IF(B44="","",Policies!N28)</f>
        <v/>
      </c>
      <c r="G44" s="19">
        <f>IF(B44="","",E44-F44)</f>
        <v/>
      </c>
      <c r="H44" s="20">
        <f>IF(B44="","",Policies!O28)</f>
        <v/>
      </c>
      <c r="I44" s="21">
        <f>IF(B44="","",Policies!P28)</f>
        <v/>
      </c>
    </row>
    <row r="45">
      <c r="B45" s="19">
        <f>IF(Policies!A29="","",Policies!A29)</f>
        <v/>
      </c>
      <c r="C45" s="19">
        <f>IF(B45="","",Policies!E29)</f>
        <v/>
      </c>
      <c r="D45" s="19">
        <f>IF(B45="","",Policies!B29&amp;"")</f>
        <v/>
      </c>
      <c r="E45" s="19">
        <f>IF(B45="","",Policies!M29)</f>
        <v/>
      </c>
      <c r="F45" s="19">
        <f>IF(B45="","",Policies!N29)</f>
        <v/>
      </c>
      <c r="G45" s="19">
        <f>IF(B45="","",E45-F45)</f>
        <v/>
      </c>
      <c r="H45" s="20">
        <f>IF(B45="","",Policies!O29)</f>
        <v/>
      </c>
      <c r="I45" s="21">
        <f>IF(B45="","",Policies!P29)</f>
        <v/>
      </c>
    </row>
    <row r="46">
      <c r="B46" s="19">
        <f>IF(Policies!A30="","",Policies!A30)</f>
        <v/>
      </c>
      <c r="C46" s="19">
        <f>IF(B46="","",Policies!E30)</f>
        <v/>
      </c>
      <c r="D46" s="19">
        <f>IF(B46="","",Policies!B30&amp;"")</f>
        <v/>
      </c>
      <c r="E46" s="19">
        <f>IF(B46="","",Policies!M30)</f>
        <v/>
      </c>
      <c r="F46" s="19">
        <f>IF(B46="","",Policies!N30)</f>
        <v/>
      </c>
      <c r="G46" s="19">
        <f>IF(B46="","",E46-F46)</f>
        <v/>
      </c>
      <c r="H46" s="20">
        <f>IF(B46="","",Policies!O30)</f>
        <v/>
      </c>
      <c r="I46" s="21">
        <f>IF(B46="","",Policies!P30)</f>
        <v/>
      </c>
    </row>
    <row r="47">
      <c r="B47" s="19">
        <f>IF(Policies!A31="","",Policies!A31)</f>
        <v/>
      </c>
      <c r="C47" s="19">
        <f>IF(B47="","",Policies!E31)</f>
        <v/>
      </c>
      <c r="D47" s="19">
        <f>IF(B47="","",Policies!B31&amp;"")</f>
        <v/>
      </c>
      <c r="E47" s="19">
        <f>IF(B47="","",Policies!M31)</f>
        <v/>
      </c>
      <c r="F47" s="19">
        <f>IF(B47="","",Policies!N31)</f>
        <v/>
      </c>
      <c r="G47" s="19">
        <f>IF(B47="","",E47-F47)</f>
        <v/>
      </c>
      <c r="H47" s="20">
        <f>IF(B47="","",Policies!O31)</f>
        <v/>
      </c>
      <c r="I47" s="21">
        <f>IF(B47="","",Policies!P31)</f>
        <v/>
      </c>
    </row>
    <row r="48">
      <c r="B48" s="19">
        <f>IF(Policies!A32="","",Policies!A32)</f>
        <v/>
      </c>
      <c r="C48" s="19">
        <f>IF(B48="","",Policies!E32)</f>
        <v/>
      </c>
      <c r="D48" s="19">
        <f>IF(B48="","",Policies!B32&amp;"")</f>
        <v/>
      </c>
      <c r="E48" s="19">
        <f>IF(B48="","",Policies!M32)</f>
        <v/>
      </c>
      <c r="F48" s="19">
        <f>IF(B48="","",Policies!N32)</f>
        <v/>
      </c>
      <c r="G48" s="19">
        <f>IF(B48="","",E48-F48)</f>
        <v/>
      </c>
      <c r="H48" s="20">
        <f>IF(B48="","",Policies!O32)</f>
        <v/>
      </c>
      <c r="I48" s="21">
        <f>IF(B48="","",Policies!P32)</f>
        <v/>
      </c>
    </row>
    <row r="49">
      <c r="B49" s="19">
        <f>IF(Policies!A33="","",Policies!A33)</f>
        <v/>
      </c>
      <c r="C49" s="19">
        <f>IF(B49="","",Policies!E33)</f>
        <v/>
      </c>
      <c r="D49" s="19">
        <f>IF(B49="","",Policies!B33&amp;"")</f>
        <v/>
      </c>
      <c r="E49" s="19">
        <f>IF(B49="","",Policies!M33)</f>
        <v/>
      </c>
      <c r="F49" s="19">
        <f>IF(B49="","",Policies!N33)</f>
        <v/>
      </c>
      <c r="G49" s="19">
        <f>IF(B49="","",E49-F49)</f>
        <v/>
      </c>
      <c r="H49" s="20">
        <f>IF(B49="","",Policies!O33)</f>
        <v/>
      </c>
      <c r="I49" s="21">
        <f>IF(B49="","",Policies!P33)</f>
        <v/>
      </c>
    </row>
    <row r="51">
      <c r="B51" s="11" t="inlineStr">
        <is>
          <t>How people confirmed</t>
        </is>
      </c>
    </row>
    <row r="52">
      <c r="B52" s="22">
        <f>IF(Lists!C4="","",Lists!C4)</f>
        <v/>
      </c>
      <c r="C52" s="23">
        <f>IF(B52="","",COUNTIF(Tracker!L:L,B52))</f>
        <v/>
      </c>
    </row>
    <row r="53">
      <c r="B53" s="22">
        <f>IF(Lists!C5="","",Lists!C5)</f>
        <v/>
      </c>
      <c r="C53" s="23">
        <f>IF(B53="","",COUNTIF(Tracker!L:L,B53))</f>
        <v/>
      </c>
    </row>
    <row r="54">
      <c r="B54" s="22">
        <f>IF(Lists!C6="","",Lists!C6)</f>
        <v/>
      </c>
      <c r="C54" s="23">
        <f>IF(B54="","",COUNTIF(Tracker!L:L,B54))</f>
        <v/>
      </c>
    </row>
    <row r="55">
      <c r="B55" s="22">
        <f>IF(Lists!C7="","",Lists!C7)</f>
        <v/>
      </c>
      <c r="C55" s="23">
        <f>IF(B55="","",COUNTIF(Tracker!L:L,B55))</f>
        <v/>
      </c>
    </row>
    <row r="56">
      <c r="B56" s="22">
        <f>IF(Lists!C8="","",Lists!C8)</f>
        <v/>
      </c>
      <c r="C56" s="23">
        <f>IF(B56="","",COUNTIF(Tracker!L:L,B56))</f>
        <v/>
      </c>
    </row>
    <row r="57">
      <c r="B57" s="22">
        <f>IF(Lists!C9="","",Lists!C9)</f>
        <v/>
      </c>
      <c r="C57" s="23">
        <f>IF(B57="","",COUNTIF(Tracker!L:L,B57))</f>
        <v/>
      </c>
    </row>
    <row r="58">
      <c r="B58" s="22">
        <f>IF(Lists!C10="","",Lists!C10)</f>
        <v/>
      </c>
      <c r="C58" s="23">
        <f>IF(B58="","",COUNTIF(Tracker!L:L,B58))</f>
        <v/>
      </c>
    </row>
  </sheetData>
  <hyperlinks>
    <hyperlink xmlns:r="http://schemas.openxmlformats.org/officeDocument/2006/relationships" ref="A1" r:id="rId1"/>
  </hyperlinks>
  <pageMargins left="0.75" right="0.75" top="1" bottom="1" header="0.5" footer="0.5"/>
  <drawing xmlns:r="http://schemas.openxmlformats.org/officeDocument/2006/relationships" r:id="rId2"/>
</worksheet>
</file>

<file path=xl/worksheets/sheet3.xml><?xml version="1.0" encoding="utf-8"?>
<worksheet xmlns="http://schemas.openxmlformats.org/spreadsheetml/2006/main">
  <sheetPr>
    <tabColor rgb="00111111"/>
    <outlinePr summaryBelow="1" summaryRight="1"/>
    <pageSetUpPr/>
  </sheetPr>
  <dimension ref="A1:S503"/>
  <sheetViews>
    <sheetView zoomScale="110" workbookViewId="0">
      <pane xSplit="1" ySplit="3" topLeftCell="B4" activePane="bottomRight" state="frozen"/>
      <selection pane="topRight"/>
      <selection pane="bottomLeft"/>
      <selection pane="bottomRight" activeCell="A1" sqref="A1"/>
    </sheetView>
  </sheetViews>
  <sheetFormatPr baseColWidth="8" defaultRowHeight="15"/>
  <cols>
    <col width="22" customWidth="1" min="1" max="1"/>
    <col width="29" customWidth="1" min="2" max="2"/>
    <col width="13" customWidth="1" min="3" max="3"/>
    <col width="16" customWidth="1" min="4" max="4"/>
    <col width="27" customWidth="1" min="5" max="5"/>
    <col width="10" customWidth="1" min="6" max="6"/>
    <col width="25" customWidth="1" min="7" max="7"/>
    <col width="18" customWidth="1" min="8" max="8"/>
    <col width="12" customWidth="1" min="9" max="9"/>
    <col width="12" customWidth="1" min="10" max="10"/>
    <col width="14" customWidth="1" min="11" max="11"/>
    <col width="21" customWidth="1" min="12" max="12"/>
    <col width="34" customWidth="1" min="13" max="13"/>
    <col width="40" customWidth="1" min="14" max="14"/>
    <col width="20" customWidth="1" min="15" max="15"/>
    <col width="19" customWidth="1" min="16" max="16"/>
    <col width="14" customWidth="1" min="17" max="17"/>
    <col width="15" customWidth="1" min="18" max="18"/>
    <col width="30" customWidth="1" min="19" max="19"/>
  </cols>
  <sheetData>
    <row r="1" ht="30" customHeight="1">
      <c r="A1" s="1" t="inlineStr">
        <is>
          <t>Tired of chasing signatures in a spreadsheet? AllyMatter sends each policy, collects acknowledgments and e-signatures by name and version, and sends the reminders for you.  Start a free 30-day trial, no credit card →</t>
        </is>
      </c>
      <c r="B1" s="2" t="n"/>
      <c r="C1" s="2" t="n"/>
      <c r="D1" s="2" t="n"/>
      <c r="E1" s="2" t="n"/>
      <c r="F1" s="2" t="n"/>
      <c r="G1" s="2" t="n"/>
      <c r="H1" s="2" t="n"/>
      <c r="I1" s="2" t="n"/>
      <c r="J1" s="2" t="n"/>
      <c r="K1" s="2" t="n"/>
      <c r="L1" s="2" t="n"/>
      <c r="M1" s="2" t="n"/>
      <c r="N1" s="2" t="n"/>
      <c r="O1" s="2" t="n"/>
      <c r="P1" s="2" t="n"/>
      <c r="Q1" s="2" t="n"/>
      <c r="R1" s="2" t="n"/>
      <c r="S1" s="2" t="n"/>
    </row>
    <row r="2" ht="18" customHeight="1">
      <c r="A2" s="24" t="inlineStr">
        <is>
          <t>WHO</t>
        </is>
      </c>
      <c r="B2" s="25" t="n"/>
      <c r="C2" s="25" t="n"/>
      <c r="D2" s="25" t="n"/>
      <c r="E2" s="26" t="inlineStr">
        <is>
          <t>WHAT WAS SENT</t>
        </is>
      </c>
      <c r="F2" s="27" t="n"/>
      <c r="G2" s="27" t="n"/>
      <c r="H2" s="27" t="n"/>
      <c r="I2" s="27" t="n"/>
      <c r="J2" s="27" t="n"/>
      <c r="K2" s="28" t="inlineStr">
        <is>
          <t>PROOF</t>
        </is>
      </c>
      <c r="L2" s="29" t="n"/>
      <c r="M2" s="29" t="n"/>
      <c r="N2" s="29" t="n"/>
      <c r="O2" s="30" t="inlineStr">
        <is>
          <t>RESULT</t>
        </is>
      </c>
      <c r="P2" s="31" t="n"/>
      <c r="Q2" s="31" t="n"/>
      <c r="R2" s="26" t="inlineStr">
        <is>
          <t>FOLLOW-UP</t>
        </is>
      </c>
      <c r="S2" s="27" t="n"/>
    </row>
    <row r="3" ht="34" customHeight="1">
      <c r="A3" s="32" t="inlineStr">
        <is>
          <t>Name</t>
        </is>
      </c>
      <c r="B3" s="32" t="inlineStr">
        <is>
          <t>Work email</t>
        </is>
      </c>
      <c r="C3" s="32" t="inlineStr">
        <is>
          <t>Employee ID</t>
        </is>
      </c>
      <c r="D3" s="32" t="inlineStr">
        <is>
          <t>Department</t>
        </is>
      </c>
      <c r="E3" s="33" t="inlineStr">
        <is>
          <t>Policy</t>
        </is>
      </c>
      <c r="F3" s="33" t="inlineStr">
        <is>
          <t>Version</t>
        </is>
      </c>
      <c r="G3" s="33" t="inlineStr">
        <is>
          <t>Proof required</t>
        </is>
      </c>
      <c r="H3" s="33" t="inlineStr">
        <is>
          <t>Sent via</t>
        </is>
      </c>
      <c r="I3" s="33" t="inlineStr">
        <is>
          <t>Date sent</t>
        </is>
      </c>
      <c r="J3" s="33" t="inlineStr">
        <is>
          <t>Due date</t>
        </is>
      </c>
      <c r="K3" s="34" t="inlineStr">
        <is>
          <t>Date confirmed</t>
        </is>
      </c>
      <c r="L3" s="34" t="inlineStr">
        <is>
          <t>Confirmed by</t>
        </is>
      </c>
      <c r="M3" s="34" t="inlineStr">
        <is>
          <t>Proof link</t>
        </is>
      </c>
      <c r="N3" s="34" t="inlineStr">
        <is>
          <t>Statement agreed to</t>
        </is>
      </c>
      <c r="O3" s="35" t="inlineStr">
        <is>
          <t>Status</t>
        </is>
      </c>
      <c r="P3" s="35" t="inlineStr">
        <is>
          <t>Proof check</t>
        </is>
      </c>
      <c r="Q3" s="35" t="inlineStr">
        <is>
          <t>Days overdue</t>
        </is>
      </c>
      <c r="R3" s="33" t="inlineStr">
        <is>
          <t>Reminders sent</t>
        </is>
      </c>
      <c r="S3" s="33" t="inlineStr">
        <is>
          <t>Notes</t>
        </is>
      </c>
    </row>
    <row r="4">
      <c r="A4" s="36" t="inlineStr">
        <is>
          <t>Hannah Arendt</t>
        </is>
      </c>
      <c r="B4" s="37">
        <f>IF($A4="","",IFERROR(INDEX(People!$B:$B,MATCH($A4,People!$A:$A,0)),""))</f>
        <v/>
      </c>
      <c r="C4" s="37">
        <f>IF($A4="","",IFERROR(INDEX(People!$C:$C,MATCH($A4,People!$A:$A,0)),""))</f>
        <v/>
      </c>
      <c r="D4" s="37">
        <f>IF($A4="","",IFERROR(INDEX(People!$D:$D,MATCH($A4,People!$A:$A,0)),""))</f>
        <v/>
      </c>
      <c r="E4" s="38" t="inlineStr">
        <is>
          <t>Code of Conduct</t>
        </is>
      </c>
      <c r="F4" s="39" t="inlineStr">
        <is>
          <t>3.0</t>
        </is>
      </c>
      <c r="G4" s="37">
        <f>IF($E4="","",IFERROR(INDEX(Policies!$E:$E,MATCH($E4,Policies!$A:$A,0)),""))</f>
        <v/>
      </c>
      <c r="H4" s="38" t="inlineStr">
        <is>
          <t>Policy software</t>
        </is>
      </c>
      <c r="I4" s="40" t="n">
        <v>46037</v>
      </c>
      <c r="J4" s="41">
        <f>IF(OR(I4="",G4="Inform only"),"",I4+IFERROR(INDEX(Policies!$G:$G,MATCH(E4,Policies!$A:$A,0)),14))</f>
        <v/>
      </c>
      <c r="K4" s="40" t="n">
        <v>46038</v>
      </c>
      <c r="L4" s="38" t="inlineStr">
        <is>
          <t>Policy software record</t>
        </is>
      </c>
      <c r="M4" s="42" t="inlineStr">
        <is>
          <t>https://example.com/shifttilt/proof/coc-3-0-arendt</t>
        </is>
      </c>
      <c r="N4" s="37">
        <f>IF(OR(E4="",K4=""),"",IFERROR(INDEX(Policies!$H:$H,MATCH(E4,Policies!$A:$A,0))&amp;" (v"&amp;F4&amp;")",""))</f>
        <v/>
      </c>
      <c r="O4" s="37">
        <f>IF(A4="","",IF(AND(F4&lt;&gt;"",IFERROR(INDEX(Policies!$B:$B,MATCH(E4,Policies!$A:$A,0))&amp;"","")&lt;&gt;"",F4&amp;""&lt;&gt;IFERROR(INDEX(Policies!$B:$B,MATCH(E4,Policies!$A:$A,0))&amp;"","")),IF(COUNTIFS($A$4:$A$503,A4,$E$4:$E$503,E4,$F$4:$F$503,IFERROR(INDEX(Policies!$B:$B,MATCH(E4,Policies!$A:$A,0))&amp;"",""))&gt;0,"Replaced","Needs new version"),IF(AND(G4="Inform only",I4&lt;&gt;""),"Informed",IF(K4&lt;&gt;"","Confirmed",IF(I4="","Not sent",IF(TODAY()&gt;J4,"Overdue","Pending"))))))</f>
        <v/>
      </c>
      <c r="P4" s="37">
        <f>IF(O4&lt;&gt;"Confirmed","",IF(AND(G4="E-signature",L4&lt;&gt;"E-signature",L4&lt;&gt;"Policy software record"),"Needs e-signature",IF(AND(G4="Signature (paper or e-sign)",L4&lt;&gt;"E-signature",L4&lt;&gt;"Signed paper form",L4&lt;&gt;"Policy software record"),"Needs signature",IF(L4="","Add how confirmed",IF(M4="","Add proof link","Complete")))))</f>
        <v/>
      </c>
      <c r="Q4" s="43">
        <f>IF(O4="Overdue",DATEDIF(J4,TODAY(),"d"),"")</f>
        <v/>
      </c>
      <c r="R4" s="38" t="n">
        <v>0</v>
      </c>
      <c r="S4" s="38" t="n"/>
    </row>
    <row r="5">
      <c r="A5" s="36" t="inlineStr">
        <is>
          <t>Baruch Spinoza</t>
        </is>
      </c>
      <c r="B5" s="37">
        <f>IF($A5="","",IFERROR(INDEX(People!$B:$B,MATCH($A5,People!$A:$A,0)),""))</f>
        <v/>
      </c>
      <c r="C5" s="37">
        <f>IF($A5="","",IFERROR(INDEX(People!$C:$C,MATCH($A5,People!$A:$A,0)),""))</f>
        <v/>
      </c>
      <c r="D5" s="37">
        <f>IF($A5="","",IFERROR(INDEX(People!$D:$D,MATCH($A5,People!$A:$A,0)),""))</f>
        <v/>
      </c>
      <c r="E5" s="38" t="inlineStr">
        <is>
          <t>Code of Conduct</t>
        </is>
      </c>
      <c r="F5" s="39" t="inlineStr">
        <is>
          <t>3.0</t>
        </is>
      </c>
      <c r="G5" s="37">
        <f>IF($E5="","",IFERROR(INDEX(Policies!$E:$E,MATCH($E5,Policies!$A:$A,0)),""))</f>
        <v/>
      </c>
      <c r="H5" s="38" t="inlineStr">
        <is>
          <t>Policy software</t>
        </is>
      </c>
      <c r="I5" s="40" t="n">
        <v>46037</v>
      </c>
      <c r="J5" s="41">
        <f>IF(OR(I5="",G5="Inform only"),"",I5+IFERROR(INDEX(Policies!$G:$G,MATCH(E5,Policies!$A:$A,0)),14))</f>
        <v/>
      </c>
      <c r="K5" s="40" t="n">
        <v>46042</v>
      </c>
      <c r="L5" s="38" t="inlineStr">
        <is>
          <t>Policy software record</t>
        </is>
      </c>
      <c r="M5" s="42" t="inlineStr">
        <is>
          <t>https://example.com/shifttilt/proof/coc-3-0-spinoza</t>
        </is>
      </c>
      <c r="N5" s="37">
        <f>IF(OR(E5="",K5=""),"",IFERROR(INDEX(Policies!$H:$H,MATCH(E5,Policies!$A:$A,0))&amp;" (v"&amp;F5&amp;")",""))</f>
        <v/>
      </c>
      <c r="O5" s="37">
        <f>IF(A5="","",IF(AND(F5&lt;&gt;"",IFERROR(INDEX(Policies!$B:$B,MATCH(E5,Policies!$A:$A,0))&amp;"","")&lt;&gt;"",F5&amp;""&lt;&gt;IFERROR(INDEX(Policies!$B:$B,MATCH(E5,Policies!$A:$A,0))&amp;"","")),IF(COUNTIFS($A$4:$A$503,A5,$E$4:$E$503,E5,$F$4:$F$503,IFERROR(INDEX(Policies!$B:$B,MATCH(E5,Policies!$A:$A,0))&amp;"",""))&gt;0,"Replaced","Needs new version"),IF(AND(G5="Inform only",I5&lt;&gt;""),"Informed",IF(K5&lt;&gt;"","Confirmed",IF(I5="","Not sent",IF(TODAY()&gt;J5,"Overdue","Pending"))))))</f>
        <v/>
      </c>
      <c r="P5" s="37">
        <f>IF(O5&lt;&gt;"Confirmed","",IF(AND(G5="E-signature",L5&lt;&gt;"E-signature",L5&lt;&gt;"Policy software record"),"Needs e-signature",IF(AND(G5="Signature (paper or e-sign)",L5&lt;&gt;"E-signature",L5&lt;&gt;"Signed paper form",L5&lt;&gt;"Policy software record"),"Needs signature",IF(L5="","Add how confirmed",IF(M5="","Add proof link","Complete")))))</f>
        <v/>
      </c>
      <c r="Q5" s="43">
        <f>IF(O5="Overdue",DATEDIF(J5,TODAY(),"d"),"")</f>
        <v/>
      </c>
      <c r="R5" s="38" t="n">
        <v>1</v>
      </c>
      <c r="S5" s="38" t="n"/>
    </row>
    <row r="6">
      <c r="A6" s="36" t="inlineStr">
        <is>
          <t>Iris Murdoch</t>
        </is>
      </c>
      <c r="B6" s="37">
        <f>IF($A6="","",IFERROR(INDEX(People!$B:$B,MATCH($A6,People!$A:$A,0)),""))</f>
        <v/>
      </c>
      <c r="C6" s="37">
        <f>IF($A6="","",IFERROR(INDEX(People!$C:$C,MATCH($A6,People!$A:$A,0)),""))</f>
        <v/>
      </c>
      <c r="D6" s="37">
        <f>IF($A6="","",IFERROR(INDEX(People!$D:$D,MATCH($A6,People!$A:$A,0)),""))</f>
        <v/>
      </c>
      <c r="E6" s="38" t="inlineStr">
        <is>
          <t>Code of Conduct</t>
        </is>
      </c>
      <c r="F6" s="39" t="inlineStr">
        <is>
          <t>3.0</t>
        </is>
      </c>
      <c r="G6" s="37">
        <f>IF($E6="","",IFERROR(INDEX(Policies!$E:$E,MATCH($E6,Policies!$A:$A,0)),""))</f>
        <v/>
      </c>
      <c r="H6" s="38" t="inlineStr">
        <is>
          <t>HR system (HRIS)</t>
        </is>
      </c>
      <c r="I6" s="40" t="n">
        <v>46314</v>
      </c>
      <c r="J6" s="41">
        <f>IF(OR(I6="",G6="Inform only"),"",I6+IFERROR(INDEX(Policies!$G:$G,MATCH(E6,Policies!$A:$A,0)),14))</f>
        <v/>
      </c>
      <c r="K6" s="40" t="n">
        <v>46316</v>
      </c>
      <c r="L6" s="38" t="inlineStr">
        <is>
          <t>HR system (HRIS) record</t>
        </is>
      </c>
      <c r="M6" s="42" t="inlineStr">
        <is>
          <t>https://example.com/shifttilt/proof/hris/onboarding-murdoch</t>
        </is>
      </c>
      <c r="N6" s="37">
        <f>IF(OR(E6="",K6=""),"",IFERROR(INDEX(Policies!$H:$H,MATCH(E6,Policies!$A:$A,0))&amp;" (v"&amp;F6&amp;")",""))</f>
        <v/>
      </c>
      <c r="O6" s="37">
        <f>IF(A6="","",IF(AND(F6&lt;&gt;"",IFERROR(INDEX(Policies!$B:$B,MATCH(E6,Policies!$A:$A,0))&amp;"","")&lt;&gt;"",F6&amp;""&lt;&gt;IFERROR(INDEX(Policies!$B:$B,MATCH(E6,Policies!$A:$A,0))&amp;"","")),IF(COUNTIFS($A$4:$A$503,A6,$E$4:$E$503,E6,$F$4:$F$503,IFERROR(INDEX(Policies!$B:$B,MATCH(E6,Policies!$A:$A,0))&amp;"",""))&gt;0,"Replaced","Needs new version"),IF(AND(G6="Inform only",I6&lt;&gt;""),"Informed",IF(K6&lt;&gt;"","Confirmed",IF(I6="","Not sent",IF(TODAY()&gt;J6,"Overdue","Pending"))))))</f>
        <v/>
      </c>
      <c r="P6" s="37">
        <f>IF(O6&lt;&gt;"Confirmed","",IF(AND(G6="E-signature",L6&lt;&gt;"E-signature",L6&lt;&gt;"Policy software record"),"Needs e-signature",IF(AND(G6="Signature (paper or e-sign)",L6&lt;&gt;"E-signature",L6&lt;&gt;"Signed paper form",L6&lt;&gt;"Policy software record"),"Needs signature",IF(L6="","Add how confirmed",IF(M6="","Add proof link","Complete")))))</f>
        <v/>
      </c>
      <c r="Q6" s="43">
        <f>IF(O6="Overdue",DATEDIF(J6,TODAY(),"d"),"")</f>
        <v/>
      </c>
      <c r="R6" s="38" t="n">
        <v>0</v>
      </c>
      <c r="S6" s="38" t="inlineStr">
        <is>
          <t>New hire, sent in the onboarding checklist</t>
        </is>
      </c>
    </row>
    <row r="7">
      <c r="A7" s="36" t="inlineStr">
        <is>
          <t>Baruch Spinoza</t>
        </is>
      </c>
      <c r="B7" s="37">
        <f>IF($A7="","",IFERROR(INDEX(People!$B:$B,MATCH($A7,People!$A:$A,0)),""))</f>
        <v/>
      </c>
      <c r="C7" s="37">
        <f>IF($A7="","",IFERROR(INDEX(People!$C:$C,MATCH($A7,People!$A:$A,0)),""))</f>
        <v/>
      </c>
      <c r="D7" s="37">
        <f>IF($A7="","",IFERROR(INDEX(People!$D:$D,MATCH($A7,People!$A:$A,0)),""))</f>
        <v/>
      </c>
      <c r="E7" s="38" t="inlineStr">
        <is>
          <t>Data Security Policy</t>
        </is>
      </c>
      <c r="F7" s="39" t="inlineStr">
        <is>
          <t>2.1</t>
        </is>
      </c>
      <c r="G7" s="37">
        <f>IF($E7="","",IFERROR(INDEX(Policies!$E:$E,MATCH($E7,Policies!$A:$A,0)),""))</f>
        <v/>
      </c>
      <c r="H7" s="38" t="inlineStr">
        <is>
          <t>Email</t>
        </is>
      </c>
      <c r="I7" s="40" t="n">
        <v>45964</v>
      </c>
      <c r="J7" s="41">
        <f>IF(OR(I7="",G7="Inform only"),"",I7+IFERROR(INDEX(Policies!$G:$G,MATCH(E7,Policies!$A:$A,0)),14))</f>
        <v/>
      </c>
      <c r="K7" s="40" t="n">
        <v>45966</v>
      </c>
      <c r="L7" s="38" t="inlineStr">
        <is>
          <t>Reply from work email</t>
        </is>
      </c>
      <c r="M7" s="42" t="inlineStr">
        <is>
          <t>https://example.com/shifttilt/proof/mail/dsp-2-1-spinoza</t>
        </is>
      </c>
      <c r="N7" s="37">
        <f>IF(OR(E7="",K7=""),"",IFERROR(INDEX(Policies!$H:$H,MATCH(E7,Policies!$A:$A,0))&amp;" (v"&amp;F7&amp;")",""))</f>
        <v/>
      </c>
      <c r="O7" s="37">
        <f>IF(A7="","",IF(AND(F7&lt;&gt;"",IFERROR(INDEX(Policies!$B:$B,MATCH(E7,Policies!$A:$A,0))&amp;"","")&lt;&gt;"",F7&amp;""&lt;&gt;IFERROR(INDEX(Policies!$B:$B,MATCH(E7,Policies!$A:$A,0))&amp;"","")),IF(COUNTIFS($A$4:$A$503,A7,$E$4:$E$503,E7,$F$4:$F$503,IFERROR(INDEX(Policies!$B:$B,MATCH(E7,Policies!$A:$A,0))&amp;"",""))&gt;0,"Replaced","Needs new version"),IF(AND(G7="Inform only",I7&lt;&gt;""),"Informed",IF(K7&lt;&gt;"","Confirmed",IF(I7="","Not sent",IF(TODAY()&gt;J7,"Overdue","Pending"))))))</f>
        <v/>
      </c>
      <c r="P7" s="37">
        <f>IF(O7&lt;&gt;"Confirmed","",IF(AND(G7="E-signature",L7&lt;&gt;"E-signature",L7&lt;&gt;"Policy software record"),"Needs e-signature",IF(AND(G7="Signature (paper or e-sign)",L7&lt;&gt;"E-signature",L7&lt;&gt;"Signed paper form",L7&lt;&gt;"Policy software record"),"Needs signature",IF(L7="","Add how confirmed",IF(M7="","Add proof link","Complete")))))</f>
        <v/>
      </c>
      <c r="Q7" s="43">
        <f>IF(O7="Overdue",DATEDIF(J7,TODAY(),"d"),"")</f>
        <v/>
      </c>
      <c r="R7" s="38" t="n">
        <v>0</v>
      </c>
      <c r="S7" s="38" t="n"/>
    </row>
    <row r="8">
      <c r="A8" s="36" t="inlineStr">
        <is>
          <t>Baruch Spinoza</t>
        </is>
      </c>
      <c r="B8" s="37">
        <f>IF($A8="","",IFERROR(INDEX(People!$B:$B,MATCH($A8,People!$A:$A,0)),""))</f>
        <v/>
      </c>
      <c r="C8" s="37">
        <f>IF($A8="","",IFERROR(INDEX(People!$C:$C,MATCH($A8,People!$A:$A,0)),""))</f>
        <v/>
      </c>
      <c r="D8" s="37">
        <f>IF($A8="","",IFERROR(INDEX(People!$D:$D,MATCH($A8,People!$A:$A,0)),""))</f>
        <v/>
      </c>
      <c r="E8" s="38" t="inlineStr">
        <is>
          <t>Data Security Policy</t>
        </is>
      </c>
      <c r="F8" s="39" t="inlineStr">
        <is>
          <t>2.2</t>
        </is>
      </c>
      <c r="G8" s="37">
        <f>IF($E8="","",IFERROR(INDEX(Policies!$E:$E,MATCH($E8,Policies!$A:$A,0)),""))</f>
        <v/>
      </c>
      <c r="H8" s="38" t="inlineStr">
        <is>
          <t>Email</t>
        </is>
      </c>
      <c r="I8" s="40" t="n">
        <v>46322</v>
      </c>
      <c r="J8" s="41">
        <f>IF(OR(I8="",G8="Inform only"),"",I8+IFERROR(INDEX(Policies!$G:$G,MATCH(E8,Policies!$A:$A,0)),14))</f>
        <v/>
      </c>
      <c r="K8" s="40" t="n">
        <v>46324</v>
      </c>
      <c r="L8" s="38" t="inlineStr">
        <is>
          <t>Reply from work email</t>
        </is>
      </c>
      <c r="M8" s="42" t="inlineStr">
        <is>
          <t>https://example.com/shifttilt/proof/mail/dsp-2-2-spinoza</t>
        </is>
      </c>
      <c r="N8" s="37">
        <f>IF(OR(E8="",K8=""),"",IFERROR(INDEX(Policies!$H:$H,MATCH(E8,Policies!$A:$A,0))&amp;" (v"&amp;F8&amp;")",""))</f>
        <v/>
      </c>
      <c r="O8" s="37">
        <f>IF(A8="","",IF(AND(F8&lt;&gt;"",IFERROR(INDEX(Policies!$B:$B,MATCH(E8,Policies!$A:$A,0))&amp;"","")&lt;&gt;"",F8&amp;""&lt;&gt;IFERROR(INDEX(Policies!$B:$B,MATCH(E8,Policies!$A:$A,0))&amp;"","")),IF(COUNTIFS($A$4:$A$503,A8,$E$4:$E$503,E8,$F$4:$F$503,IFERROR(INDEX(Policies!$B:$B,MATCH(E8,Policies!$A:$A,0))&amp;"",""))&gt;0,"Replaced","Needs new version"),IF(AND(G8="Inform only",I8&lt;&gt;""),"Informed",IF(K8&lt;&gt;"","Confirmed",IF(I8="","Not sent",IF(TODAY()&gt;J8,"Overdue","Pending"))))))</f>
        <v/>
      </c>
      <c r="P8" s="37">
        <f>IF(O8&lt;&gt;"Confirmed","",IF(AND(G8="E-signature",L8&lt;&gt;"E-signature",L8&lt;&gt;"Policy software record"),"Needs e-signature",IF(AND(G8="Signature (paper or e-sign)",L8&lt;&gt;"E-signature",L8&lt;&gt;"Signed paper form",L8&lt;&gt;"Policy software record"),"Needs signature",IF(L8="","Add how confirmed",IF(M8="","Add proof link","Complete")))))</f>
        <v/>
      </c>
      <c r="Q8" s="43">
        <f>IF(O8="Overdue",DATEDIF(J8,TODAY(),"d"),"")</f>
        <v/>
      </c>
      <c r="R8" s="38" t="n">
        <v>0</v>
      </c>
      <c r="S8" s="38" t="n"/>
    </row>
    <row r="9">
      <c r="A9" s="36" t="inlineStr">
        <is>
          <t>Immanuel Kant</t>
        </is>
      </c>
      <c r="B9" s="37">
        <f>IF($A9="","",IFERROR(INDEX(People!$B:$B,MATCH($A9,People!$A:$A,0)),""))</f>
        <v/>
      </c>
      <c r="C9" s="37">
        <f>IF($A9="","",IFERROR(INDEX(People!$C:$C,MATCH($A9,People!$A:$A,0)),""))</f>
        <v/>
      </c>
      <c r="D9" s="37">
        <f>IF($A9="","",IFERROR(INDEX(People!$D:$D,MATCH($A9,People!$A:$A,0)),""))</f>
        <v/>
      </c>
      <c r="E9" s="38" t="inlineStr">
        <is>
          <t>Data Security Policy</t>
        </is>
      </c>
      <c r="F9" s="39" t="inlineStr">
        <is>
          <t>2.2</t>
        </is>
      </c>
      <c r="G9" s="37">
        <f>IF($E9="","",IFERROR(INDEX(Policies!$E:$E,MATCH($E9,Policies!$A:$A,0)),""))</f>
        <v/>
      </c>
      <c r="H9" s="38" t="inlineStr">
        <is>
          <t>Email</t>
        </is>
      </c>
      <c r="I9" s="40" t="n">
        <v>46322</v>
      </c>
      <c r="J9" s="41">
        <f>IF(OR(I9="",G9="Inform only"),"",I9+IFERROR(INDEX(Policies!$G:$G,MATCH(E9,Policies!$A:$A,0)),14))</f>
        <v/>
      </c>
      <c r="K9" s="40" t="n">
        <v>46322</v>
      </c>
      <c r="L9" s="38" t="inlineStr">
        <is>
          <t>Reply from work email</t>
        </is>
      </c>
      <c r="N9" s="37">
        <f>IF(OR(E9="",K9=""),"",IFERROR(INDEX(Policies!$H:$H,MATCH(E9,Policies!$A:$A,0))&amp;" (v"&amp;F9&amp;")",""))</f>
        <v/>
      </c>
      <c r="O9" s="37">
        <f>IF(A9="","",IF(AND(F9&lt;&gt;"",IFERROR(INDEX(Policies!$B:$B,MATCH(E9,Policies!$A:$A,0))&amp;"","")&lt;&gt;"",F9&amp;""&lt;&gt;IFERROR(INDEX(Policies!$B:$B,MATCH(E9,Policies!$A:$A,0))&amp;"","")),IF(COUNTIFS($A$4:$A$503,A9,$E$4:$E$503,E9,$F$4:$F$503,IFERROR(INDEX(Policies!$B:$B,MATCH(E9,Policies!$A:$A,0))&amp;"",""))&gt;0,"Replaced","Needs new version"),IF(AND(G9="Inform only",I9&lt;&gt;""),"Informed",IF(K9&lt;&gt;"","Confirmed",IF(I9="","Not sent",IF(TODAY()&gt;J9,"Overdue","Pending"))))))</f>
        <v/>
      </c>
      <c r="P9" s="37">
        <f>IF(O9&lt;&gt;"Confirmed","",IF(AND(G9="E-signature",L9&lt;&gt;"E-signature",L9&lt;&gt;"Policy software record"),"Needs e-signature",IF(AND(G9="Signature (paper or e-sign)",L9&lt;&gt;"E-signature",L9&lt;&gt;"Signed paper form",L9&lt;&gt;"Policy software record"),"Needs signature",IF(L9="","Add how confirmed",IF(M9="","Add proof link","Complete")))))</f>
        <v/>
      </c>
      <c r="Q9" s="43">
        <f>IF(O9="Overdue",DATEDIF(J9,TODAY(),"d"),"")</f>
        <v/>
      </c>
      <c r="R9" s="38" t="n">
        <v>0</v>
      </c>
      <c r="S9" s="38" t="inlineStr">
        <is>
          <t>Reply saved? Add the link</t>
        </is>
      </c>
    </row>
    <row r="10">
      <c r="A10" s="36" t="inlineStr">
        <is>
          <t>David Hume</t>
        </is>
      </c>
      <c r="B10" s="37">
        <f>IF($A10="","",IFERROR(INDEX(People!$B:$B,MATCH($A10,People!$A:$A,0)),""))</f>
        <v/>
      </c>
      <c r="C10" s="37">
        <f>IF($A10="","",IFERROR(INDEX(People!$C:$C,MATCH($A10,People!$A:$A,0)),""))</f>
        <v/>
      </c>
      <c r="D10" s="37">
        <f>IF($A10="","",IFERROR(INDEX(People!$D:$D,MATCH($A10,People!$A:$A,0)),""))</f>
        <v/>
      </c>
      <c r="E10" s="38" t="inlineStr">
        <is>
          <t>Data Security Policy</t>
        </is>
      </c>
      <c r="F10" s="39" t="inlineStr">
        <is>
          <t>2.2</t>
        </is>
      </c>
      <c r="G10" s="37">
        <f>IF($E10="","",IFERROR(INDEX(Policies!$E:$E,MATCH($E10,Policies!$A:$A,0)),""))</f>
        <v/>
      </c>
      <c r="H10" s="38" t="inlineStr">
        <is>
          <t>Email</t>
        </is>
      </c>
      <c r="I10" s="40" t="n">
        <v>46322</v>
      </c>
      <c r="J10" s="41">
        <f>IF(OR(I10="",G10="Inform only"),"",I10+IFERROR(INDEX(Policies!$G:$G,MATCH(E10,Policies!$A:$A,0)),14))</f>
        <v/>
      </c>
      <c r="K10" s="40" t="n"/>
      <c r="L10" s="38" t="n"/>
      <c r="N10" s="37">
        <f>IF(OR(E10="",K10=""),"",IFERROR(INDEX(Policies!$H:$H,MATCH(E10,Policies!$A:$A,0))&amp;" (v"&amp;F10&amp;")",""))</f>
        <v/>
      </c>
      <c r="O10" s="37">
        <f>IF(A10="","",IF(AND(F10&lt;&gt;"",IFERROR(INDEX(Policies!$B:$B,MATCH(E10,Policies!$A:$A,0))&amp;"","")&lt;&gt;"",F10&amp;""&lt;&gt;IFERROR(INDEX(Policies!$B:$B,MATCH(E10,Policies!$A:$A,0))&amp;"","")),IF(COUNTIFS($A$4:$A$503,A10,$E$4:$E$503,E10,$F$4:$F$503,IFERROR(INDEX(Policies!$B:$B,MATCH(E10,Policies!$A:$A,0))&amp;"",""))&gt;0,"Replaced","Needs new version"),IF(AND(G10="Inform only",I10&lt;&gt;""),"Informed",IF(K10&lt;&gt;"","Confirmed",IF(I10="","Not sent",IF(TODAY()&gt;J10,"Overdue","Pending"))))))</f>
        <v/>
      </c>
      <c r="P10" s="37">
        <f>IF(O10&lt;&gt;"Confirmed","",IF(AND(G10="E-signature",L10&lt;&gt;"E-signature",L10&lt;&gt;"Policy software record"),"Needs e-signature",IF(AND(G10="Signature (paper or e-sign)",L10&lt;&gt;"E-signature",L10&lt;&gt;"Signed paper form",L10&lt;&gt;"Policy software record"),"Needs signature",IF(L10="","Add how confirmed",IF(M10="","Add proof link","Complete")))))</f>
        <v/>
      </c>
      <c r="Q10" s="43">
        <f>IF(O10="Overdue",DATEDIF(J10,TODAY(),"d"),"")</f>
        <v/>
      </c>
      <c r="R10" s="38" t="n">
        <v>1</v>
      </c>
      <c r="S10" s="38" t="n"/>
    </row>
    <row r="11">
      <c r="A11" s="36" t="inlineStr">
        <is>
          <t>Mary Wollstonecraft</t>
        </is>
      </c>
      <c r="B11" s="37">
        <f>IF($A11="","",IFERROR(INDEX(People!$B:$B,MATCH($A11,People!$A:$A,0)),""))</f>
        <v/>
      </c>
      <c r="C11" s="37">
        <f>IF($A11="","",IFERROR(INDEX(People!$C:$C,MATCH($A11,People!$A:$A,0)),""))</f>
        <v/>
      </c>
      <c r="D11" s="37">
        <f>IF($A11="","",IFERROR(INDEX(People!$D:$D,MATCH($A11,People!$A:$A,0)),""))</f>
        <v/>
      </c>
      <c r="E11" s="38" t="inlineStr">
        <is>
          <t>Data Security Policy</t>
        </is>
      </c>
      <c r="F11" s="39" t="inlineStr">
        <is>
          <t>2.2</t>
        </is>
      </c>
      <c r="G11" s="37">
        <f>IF($E11="","",IFERROR(INDEX(Policies!$E:$E,MATCH($E11,Policies!$A:$A,0)),""))</f>
        <v/>
      </c>
      <c r="H11" s="38" t="inlineStr">
        <is>
          <t>Email</t>
        </is>
      </c>
      <c r="I11" s="40" t="n">
        <v>46329</v>
      </c>
      <c r="J11" s="41">
        <f>IF(OR(I11="",G11="Inform only"),"",I11+IFERROR(INDEX(Policies!$G:$G,MATCH(E11,Policies!$A:$A,0)),14))</f>
        <v/>
      </c>
      <c r="K11" s="40" t="n"/>
      <c r="L11" s="38" t="n"/>
      <c r="N11" s="37">
        <f>IF(OR(E11="",K11=""),"",IFERROR(INDEX(Policies!$H:$H,MATCH(E11,Policies!$A:$A,0))&amp;" (v"&amp;F11&amp;")",""))</f>
        <v/>
      </c>
      <c r="O11" s="37">
        <f>IF(A11="","",IF(AND(F11&lt;&gt;"",IFERROR(INDEX(Policies!$B:$B,MATCH(E11,Policies!$A:$A,0))&amp;"","")&lt;&gt;"",F11&amp;""&lt;&gt;IFERROR(INDEX(Policies!$B:$B,MATCH(E11,Policies!$A:$A,0))&amp;"","")),IF(COUNTIFS($A$4:$A$503,A11,$E$4:$E$503,E11,$F$4:$F$503,IFERROR(INDEX(Policies!$B:$B,MATCH(E11,Policies!$A:$A,0))&amp;"",""))&gt;0,"Replaced","Needs new version"),IF(AND(G11="Inform only",I11&lt;&gt;""),"Informed",IF(K11&lt;&gt;"","Confirmed",IF(I11="","Not sent",IF(TODAY()&gt;J11,"Overdue","Pending"))))))</f>
        <v/>
      </c>
      <c r="P11" s="37">
        <f>IF(O11&lt;&gt;"Confirmed","",IF(AND(G11="E-signature",L11&lt;&gt;"E-signature",L11&lt;&gt;"Policy software record"),"Needs e-signature",IF(AND(G11="Signature (paper or e-sign)",L11&lt;&gt;"E-signature",L11&lt;&gt;"Signed paper form",L11&lt;&gt;"Policy software record"),"Needs signature",IF(L11="","Add how confirmed",IF(M11="","Add proof link","Complete")))))</f>
        <v/>
      </c>
      <c r="Q11" s="43">
        <f>IF(O11="Overdue",DATEDIF(J11,TODAY(),"d"),"")</f>
        <v/>
      </c>
      <c r="R11" s="38" t="n">
        <v>0</v>
      </c>
      <c r="S11" s="38" t="inlineStr">
        <is>
          <t>On leave until 9 Nov</t>
        </is>
      </c>
    </row>
    <row r="12">
      <c r="A12" s="36" t="inlineStr">
        <is>
          <t>Adam Smith</t>
        </is>
      </c>
      <c r="B12" s="37">
        <f>IF($A12="","",IFERROR(INDEX(People!$B:$B,MATCH($A12,People!$A:$A,0)),""))</f>
        <v/>
      </c>
      <c r="C12" s="37">
        <f>IF($A12="","",IFERROR(INDEX(People!$C:$C,MATCH($A12,People!$A:$A,0)),""))</f>
        <v/>
      </c>
      <c r="D12" s="37">
        <f>IF($A12="","",IFERROR(INDEX(People!$D:$D,MATCH($A12,People!$A:$A,0)),""))</f>
        <v/>
      </c>
      <c r="E12" s="38" t="inlineStr">
        <is>
          <t>Data Security Policy</t>
        </is>
      </c>
      <c r="F12" s="39" t="inlineStr">
        <is>
          <t>2.1</t>
        </is>
      </c>
      <c r="G12" s="37">
        <f>IF($E12="","",IFERROR(INDEX(Policies!$E:$E,MATCH($E12,Policies!$A:$A,0)),""))</f>
        <v/>
      </c>
      <c r="H12" s="38" t="inlineStr">
        <is>
          <t>Email</t>
        </is>
      </c>
      <c r="I12" s="40" t="n">
        <v>45964</v>
      </c>
      <c r="J12" s="41">
        <f>IF(OR(I12="",G12="Inform only"),"",I12+IFERROR(INDEX(Policies!$G:$G,MATCH(E12,Policies!$A:$A,0)),14))</f>
        <v/>
      </c>
      <c r="K12" s="40" t="n">
        <v>45971</v>
      </c>
      <c r="L12" s="38" t="inlineStr">
        <is>
          <t>Reply from work email</t>
        </is>
      </c>
      <c r="M12" s="42" t="inlineStr">
        <is>
          <t>https://example.com/shifttilt/proof/mail/dsp-2-1-smith</t>
        </is>
      </c>
      <c r="N12" s="37">
        <f>IF(OR(E12="",K12=""),"",IFERROR(INDEX(Policies!$H:$H,MATCH(E12,Policies!$A:$A,0))&amp;" (v"&amp;F12&amp;")",""))</f>
        <v/>
      </c>
      <c r="O12" s="37">
        <f>IF(A12="","",IF(AND(F12&lt;&gt;"",IFERROR(INDEX(Policies!$B:$B,MATCH(E12,Policies!$A:$A,0))&amp;"","")&lt;&gt;"",F12&amp;""&lt;&gt;IFERROR(INDEX(Policies!$B:$B,MATCH(E12,Policies!$A:$A,0))&amp;"","")),IF(COUNTIFS($A$4:$A$503,A12,$E$4:$E$503,E12,$F$4:$F$503,IFERROR(INDEX(Policies!$B:$B,MATCH(E12,Policies!$A:$A,0))&amp;"",""))&gt;0,"Replaced","Needs new version"),IF(AND(G12="Inform only",I12&lt;&gt;""),"Informed",IF(K12&lt;&gt;"","Confirmed",IF(I12="","Not sent",IF(TODAY()&gt;J12,"Overdue","Pending"))))))</f>
        <v/>
      </c>
      <c r="P12" s="37">
        <f>IF(O12&lt;&gt;"Confirmed","",IF(AND(G12="E-signature",L12&lt;&gt;"E-signature",L12&lt;&gt;"Policy software record"),"Needs e-signature",IF(AND(G12="Signature (paper or e-sign)",L12&lt;&gt;"E-signature",L12&lt;&gt;"Signed paper form",L12&lt;&gt;"Policy software record"),"Needs signature",IF(L12="","Add how confirmed",IF(M12="","Add proof link","Complete")))))</f>
        <v/>
      </c>
      <c r="Q12" s="43">
        <f>IF(O12="Overdue",DATEDIF(J12,TODAY(),"d"),"")</f>
        <v/>
      </c>
      <c r="R12" s="38" t="n">
        <v>2</v>
      </c>
      <c r="S12" s="38" t="inlineStr">
        <is>
          <t>Needs v2.2</t>
        </is>
      </c>
    </row>
    <row r="13">
      <c r="A13" s="36" t="inlineStr">
        <is>
          <t>John Locke</t>
        </is>
      </c>
      <c r="B13" s="37">
        <f>IF($A13="","",IFERROR(INDEX(People!$B:$B,MATCH($A13,People!$A:$A,0)),""))</f>
        <v/>
      </c>
      <c r="C13" s="37">
        <f>IF($A13="","",IFERROR(INDEX(People!$C:$C,MATCH($A13,People!$A:$A,0)),""))</f>
        <v/>
      </c>
      <c r="D13" s="37">
        <f>IF($A13="","",IFERROR(INDEX(People!$D:$D,MATCH($A13,People!$A:$A,0)),""))</f>
        <v/>
      </c>
      <c r="E13" s="38" t="inlineStr">
        <is>
          <t>Confidentiality and IP Agreement</t>
        </is>
      </c>
      <c r="F13" s="39" t="inlineStr">
        <is>
          <t>1.0</t>
        </is>
      </c>
      <c r="G13" s="37">
        <f>IF($E13="","",IFERROR(INDEX(Policies!$E:$E,MATCH($E13,Policies!$A:$A,0)),""))</f>
        <v/>
      </c>
      <c r="H13" s="38" t="inlineStr">
        <is>
          <t>E-signature tool</t>
        </is>
      </c>
      <c r="I13" s="40" t="n">
        <v>45796</v>
      </c>
      <c r="J13" s="41">
        <f>IF(OR(I13="",G13="Inform only"),"",I13+IFERROR(INDEX(Policies!$G:$G,MATCH(E13,Policies!$A:$A,0)),14))</f>
        <v/>
      </c>
      <c r="K13" s="40" t="n">
        <v>45796</v>
      </c>
      <c r="L13" s="38" t="inlineStr">
        <is>
          <t>E-signature</t>
        </is>
      </c>
      <c r="M13" s="42" t="inlineStr">
        <is>
          <t>https://example.com/shifttilt/proof/esign/cip-locke.pdf</t>
        </is>
      </c>
      <c r="N13" s="37">
        <f>IF(OR(E13="",K13=""),"",IFERROR(INDEX(Policies!$H:$H,MATCH(E13,Policies!$A:$A,0))&amp;" (v"&amp;F13&amp;")",""))</f>
        <v/>
      </c>
      <c r="O13" s="37">
        <f>IF(A13="","",IF(AND(F13&lt;&gt;"",IFERROR(INDEX(Policies!$B:$B,MATCH(E13,Policies!$A:$A,0))&amp;"","")&lt;&gt;"",F13&amp;""&lt;&gt;IFERROR(INDEX(Policies!$B:$B,MATCH(E13,Policies!$A:$A,0))&amp;"","")),IF(COUNTIFS($A$4:$A$503,A13,$E$4:$E$503,E13,$F$4:$F$503,IFERROR(INDEX(Policies!$B:$B,MATCH(E13,Policies!$A:$A,0))&amp;"",""))&gt;0,"Replaced","Needs new version"),IF(AND(G13="Inform only",I13&lt;&gt;""),"Informed",IF(K13&lt;&gt;"","Confirmed",IF(I13="","Not sent",IF(TODAY()&gt;J13,"Overdue","Pending"))))))</f>
        <v/>
      </c>
      <c r="P13" s="37">
        <f>IF(O13&lt;&gt;"Confirmed","",IF(AND(G13="E-signature",L13&lt;&gt;"E-signature",L13&lt;&gt;"Policy software record"),"Needs e-signature",IF(AND(G13="Signature (paper or e-sign)",L13&lt;&gt;"E-signature",L13&lt;&gt;"Signed paper form",L13&lt;&gt;"Policy software record"),"Needs signature",IF(L13="","Add how confirmed",IF(M13="","Add proof link","Complete")))))</f>
        <v/>
      </c>
      <c r="Q13" s="43">
        <f>IF(O13="Overdue",DATEDIF(J13,TODAY(),"d"),"")</f>
        <v/>
      </c>
      <c r="R13" s="38" t="n">
        <v>0</v>
      </c>
      <c r="S13" s="38" t="n"/>
    </row>
    <row r="14">
      <c r="A14" s="36" t="inlineStr">
        <is>
          <t>Iris Murdoch</t>
        </is>
      </c>
      <c r="B14" s="37">
        <f>IF($A14="","",IFERROR(INDEX(People!$B:$B,MATCH($A14,People!$A:$A,0)),""))</f>
        <v/>
      </c>
      <c r="C14" s="37">
        <f>IF($A14="","",IFERROR(INDEX(People!$C:$C,MATCH($A14,People!$A:$A,0)),""))</f>
        <v/>
      </c>
      <c r="D14" s="37">
        <f>IF($A14="","",IFERROR(INDEX(People!$D:$D,MATCH($A14,People!$A:$A,0)),""))</f>
        <v/>
      </c>
      <c r="E14" s="38" t="inlineStr">
        <is>
          <t>Confidentiality and IP Agreement</t>
        </is>
      </c>
      <c r="F14" s="39" t="inlineStr">
        <is>
          <t>1.0</t>
        </is>
      </c>
      <c r="G14" s="37">
        <f>IF($E14="","",IFERROR(INDEX(Policies!$E:$E,MATCH($E14,Policies!$A:$A,0)),""))</f>
        <v/>
      </c>
      <c r="H14" s="38" t="inlineStr">
        <is>
          <t>Email</t>
        </is>
      </c>
      <c r="I14" s="40" t="n">
        <v>46314</v>
      </c>
      <c r="J14" s="41">
        <f>IF(OR(I14="",G14="Inform only"),"",I14+IFERROR(INDEX(Policies!$G:$G,MATCH(E14,Policies!$A:$A,0)),14))</f>
        <v/>
      </c>
      <c r="K14" s="40" t="n">
        <v>46315</v>
      </c>
      <c r="L14" s="38" t="inlineStr">
        <is>
          <t>Reply from work email</t>
        </is>
      </c>
      <c r="M14" s="42" t="inlineStr">
        <is>
          <t>https://example.com/shifttilt/proof/mail/cip-murdoch</t>
        </is>
      </c>
      <c r="N14" s="37">
        <f>IF(OR(E14="",K14=""),"",IFERROR(INDEX(Policies!$H:$H,MATCH(E14,Policies!$A:$A,0))&amp;" (v"&amp;F14&amp;")",""))</f>
        <v/>
      </c>
      <c r="O14" s="37">
        <f>IF(A14="","",IF(AND(F14&lt;&gt;"",IFERROR(INDEX(Policies!$B:$B,MATCH(E14,Policies!$A:$A,0))&amp;"","")&lt;&gt;"",F14&amp;""&lt;&gt;IFERROR(INDEX(Policies!$B:$B,MATCH(E14,Policies!$A:$A,0))&amp;"","")),IF(COUNTIFS($A$4:$A$503,A14,$E$4:$E$503,E14,$F$4:$F$503,IFERROR(INDEX(Policies!$B:$B,MATCH(E14,Policies!$A:$A,0))&amp;"",""))&gt;0,"Replaced","Needs new version"),IF(AND(G14="Inform only",I14&lt;&gt;""),"Informed",IF(K14&lt;&gt;"","Confirmed",IF(I14="","Not sent",IF(TODAY()&gt;J14,"Overdue","Pending"))))))</f>
        <v/>
      </c>
      <c r="P14" s="37">
        <f>IF(O14&lt;&gt;"Confirmed","",IF(AND(G14="E-signature",L14&lt;&gt;"E-signature",L14&lt;&gt;"Policy software record"),"Needs e-signature",IF(AND(G14="Signature (paper or e-sign)",L14&lt;&gt;"E-signature",L14&lt;&gt;"Signed paper form",L14&lt;&gt;"Policy software record"),"Needs signature",IF(L14="","Add how confirmed",IF(M14="","Add proof link","Complete")))))</f>
        <v/>
      </c>
      <c r="Q14" s="43">
        <f>IF(O14="Overdue",DATEDIF(J14,TODAY(),"d"),"")</f>
        <v/>
      </c>
      <c r="R14" s="38" t="n">
        <v>0</v>
      </c>
      <c r="S14" s="38" t="inlineStr">
        <is>
          <t>Agreement needs a signature, not a reply</t>
        </is>
      </c>
    </row>
    <row r="15">
      <c r="A15" s="36" t="inlineStr">
        <is>
          <t>Immanuel Kant</t>
        </is>
      </c>
      <c r="B15" s="37">
        <f>IF($A15="","",IFERROR(INDEX(People!$B:$B,MATCH($A15,People!$A:$A,0)),""))</f>
        <v/>
      </c>
      <c r="C15" s="37">
        <f>IF($A15="","",IFERROR(INDEX(People!$C:$C,MATCH($A15,People!$A:$A,0)),""))</f>
        <v/>
      </c>
      <c r="D15" s="37">
        <f>IF($A15="","",IFERROR(INDEX(People!$D:$D,MATCH($A15,People!$A:$A,0)),""))</f>
        <v/>
      </c>
      <c r="E15" s="38" t="inlineStr">
        <is>
          <t>Remote Work Policy</t>
        </is>
      </c>
      <c r="F15" s="39" t="inlineStr">
        <is>
          <t>1.3</t>
        </is>
      </c>
      <c r="G15" s="37">
        <f>IF($E15="","",IFERROR(INDEX(Policies!$E:$E,MATCH($E15,Policies!$A:$A,0)),""))</f>
        <v/>
      </c>
      <c r="H15" s="38" t="inlineStr">
        <is>
          <t>HR system (HRIS)</t>
        </is>
      </c>
      <c r="I15" s="40" t="n">
        <v>45902</v>
      </c>
      <c r="J15" s="41">
        <f>IF(OR(I15="",G15="Inform only"),"",I15+IFERROR(INDEX(Policies!$G:$G,MATCH(E15,Policies!$A:$A,0)),14))</f>
        <v/>
      </c>
      <c r="K15" s="40" t="n"/>
      <c r="L15" s="38" t="n"/>
      <c r="N15" s="37">
        <f>IF(OR(E15="",K15=""),"",IFERROR(INDEX(Policies!$H:$H,MATCH(E15,Policies!$A:$A,0))&amp;" (v"&amp;F15&amp;")",""))</f>
        <v/>
      </c>
      <c r="O15" s="37">
        <f>IF(A15="","",IF(AND(F15&lt;&gt;"",IFERROR(INDEX(Policies!$B:$B,MATCH(E15,Policies!$A:$A,0))&amp;"","")&lt;&gt;"",F15&amp;""&lt;&gt;IFERROR(INDEX(Policies!$B:$B,MATCH(E15,Policies!$A:$A,0))&amp;"","")),IF(COUNTIFS($A$4:$A$503,A15,$E$4:$E$503,E15,$F$4:$F$503,IFERROR(INDEX(Policies!$B:$B,MATCH(E15,Policies!$A:$A,0))&amp;"",""))&gt;0,"Replaced","Needs new version"),IF(AND(G15="Inform only",I15&lt;&gt;""),"Informed",IF(K15&lt;&gt;"","Confirmed",IF(I15="","Not sent",IF(TODAY()&gt;J15,"Overdue","Pending"))))))</f>
        <v/>
      </c>
      <c r="P15" s="37">
        <f>IF(O15&lt;&gt;"Confirmed","",IF(AND(G15="E-signature",L15&lt;&gt;"E-signature",L15&lt;&gt;"Policy software record"),"Needs e-signature",IF(AND(G15="Signature (paper or e-sign)",L15&lt;&gt;"E-signature",L15&lt;&gt;"Signed paper form",L15&lt;&gt;"Policy software record"),"Needs signature",IF(L15="","Add how confirmed",IF(M15="","Add proof link","Complete")))))</f>
        <v/>
      </c>
      <c r="Q15" s="43">
        <f>IF(O15="Overdue",DATEDIF(J15,TODAY(),"d"),"")</f>
        <v/>
      </c>
      <c r="R15" s="38" t="n">
        <v>3</v>
      </c>
      <c r="S15" s="38" t="n"/>
    </row>
    <row r="16">
      <c r="A16" s="36" t="inlineStr">
        <is>
          <t>Simone de Beauvoir</t>
        </is>
      </c>
      <c r="B16" s="37">
        <f>IF($A16="","",IFERROR(INDEX(People!$B:$B,MATCH($A16,People!$A:$A,0)),""))</f>
        <v/>
      </c>
      <c r="C16" s="37">
        <f>IF($A16="","",IFERROR(INDEX(People!$C:$C,MATCH($A16,People!$A:$A,0)),""))</f>
        <v/>
      </c>
      <c r="D16" s="37">
        <f>IF($A16="","",IFERROR(INDEX(People!$D:$D,MATCH($A16,People!$A:$A,0)),""))</f>
        <v/>
      </c>
      <c r="E16" s="38" t="inlineStr">
        <is>
          <t>Remote Work Policy</t>
        </is>
      </c>
      <c r="F16" s="39" t="inlineStr">
        <is>
          <t>1.3</t>
        </is>
      </c>
      <c r="G16" s="37">
        <f>IF($E16="","",IFERROR(INDEX(Policies!$E:$E,MATCH($E16,Policies!$A:$A,0)),""))</f>
        <v/>
      </c>
      <c r="H16" s="38" t="inlineStr">
        <is>
          <t>HR system (HRIS)</t>
        </is>
      </c>
      <c r="I16" s="40" t="n">
        <v>45902</v>
      </c>
      <c r="J16" s="41">
        <f>IF(OR(I16="",G16="Inform only"),"",I16+IFERROR(INDEX(Policies!$G:$G,MATCH(E16,Policies!$A:$A,0)),14))</f>
        <v/>
      </c>
      <c r="K16" s="40" t="n">
        <v>45904</v>
      </c>
      <c r="L16" s="38" t="inlineStr">
        <is>
          <t>HR system (HRIS) record</t>
        </is>
      </c>
      <c r="M16" s="42" t="inlineStr">
        <is>
          <t>https://example.com/shifttilt/proof/hris/rwp-beauvoir</t>
        </is>
      </c>
      <c r="N16" s="37">
        <f>IF(OR(E16="",K16=""),"",IFERROR(INDEX(Policies!$H:$H,MATCH(E16,Policies!$A:$A,0))&amp;" (v"&amp;F16&amp;")",""))</f>
        <v/>
      </c>
      <c r="O16" s="37">
        <f>IF(A16="","",IF(AND(F16&lt;&gt;"",IFERROR(INDEX(Policies!$B:$B,MATCH(E16,Policies!$A:$A,0))&amp;"","")&lt;&gt;"",F16&amp;""&lt;&gt;IFERROR(INDEX(Policies!$B:$B,MATCH(E16,Policies!$A:$A,0))&amp;"","")),IF(COUNTIFS($A$4:$A$503,A16,$E$4:$E$503,E16,$F$4:$F$503,IFERROR(INDEX(Policies!$B:$B,MATCH(E16,Policies!$A:$A,0))&amp;"",""))&gt;0,"Replaced","Needs new version"),IF(AND(G16="Inform only",I16&lt;&gt;""),"Informed",IF(K16&lt;&gt;"","Confirmed",IF(I16="","Not sent",IF(TODAY()&gt;J16,"Overdue","Pending"))))))</f>
        <v/>
      </c>
      <c r="P16" s="37">
        <f>IF(O16&lt;&gt;"Confirmed","",IF(AND(G16="E-signature",L16&lt;&gt;"E-signature",L16&lt;&gt;"Policy software record"),"Needs e-signature",IF(AND(G16="Signature (paper or e-sign)",L16&lt;&gt;"E-signature",L16&lt;&gt;"Signed paper form",L16&lt;&gt;"Policy software record"),"Needs signature",IF(L16="","Add how confirmed",IF(M16="","Add proof link","Complete")))))</f>
        <v/>
      </c>
      <c r="Q16" s="43">
        <f>IF(O16="Overdue",DATEDIF(J16,TODAY(),"d"),"")</f>
        <v/>
      </c>
      <c r="R16" s="38" t="n">
        <v>0</v>
      </c>
      <c r="S16" s="38" t="n"/>
    </row>
    <row r="17">
      <c r="A17" s="36" t="inlineStr">
        <is>
          <t>Soren Kierkegaard</t>
        </is>
      </c>
      <c r="B17" s="37">
        <f>IF($A17="","",IFERROR(INDEX(People!$B:$B,MATCH($A17,People!$A:$A,0)),""))</f>
        <v/>
      </c>
      <c r="C17" s="37">
        <f>IF($A17="","",IFERROR(INDEX(People!$C:$C,MATCH($A17,People!$A:$A,0)),""))</f>
        <v/>
      </c>
      <c r="D17" s="37">
        <f>IF($A17="","",IFERROR(INDEX(People!$D:$D,MATCH($A17,People!$A:$A,0)),""))</f>
        <v/>
      </c>
      <c r="E17" s="38" t="inlineStr">
        <is>
          <t>Forklift Safety Rules</t>
        </is>
      </c>
      <c r="F17" s="39" t="inlineStr">
        <is>
          <t>2.0</t>
        </is>
      </c>
      <c r="G17" s="37">
        <f>IF($E17="","",IFERROR(INDEX(Policies!$E:$E,MATCH($E17,Policies!$A:$A,0)),""))</f>
        <v/>
      </c>
      <c r="H17" s="38" t="inlineStr">
        <is>
          <t>Printed copy</t>
        </is>
      </c>
      <c r="I17" s="40" t="n">
        <v>46114</v>
      </c>
      <c r="J17" s="41">
        <f>IF(OR(I17="",G17="Inform only"),"",I17+IFERROR(INDEX(Policies!$G:$G,MATCH(E17,Policies!$A:$A,0)),14))</f>
        <v/>
      </c>
      <c r="K17" s="40" t="n">
        <v>46114</v>
      </c>
      <c r="L17" s="38" t="inlineStr">
        <is>
          <t>Signed paper form</t>
        </is>
      </c>
      <c r="M17" s="42" t="inlineStr">
        <is>
          <t>https://example.com/shifttilt/proof/scans/forklift-kierkegaard.pdf</t>
        </is>
      </c>
      <c r="N17" s="37">
        <f>IF(OR(E17="",K17=""),"",IFERROR(INDEX(Policies!$H:$H,MATCH(E17,Policies!$A:$A,0))&amp;" (v"&amp;F17&amp;")",""))</f>
        <v/>
      </c>
      <c r="O17" s="37">
        <f>IF(A17="","",IF(AND(F17&lt;&gt;"",IFERROR(INDEX(Policies!$B:$B,MATCH(E17,Policies!$A:$A,0))&amp;"","")&lt;&gt;"",F17&amp;""&lt;&gt;IFERROR(INDEX(Policies!$B:$B,MATCH(E17,Policies!$A:$A,0))&amp;"","")),IF(COUNTIFS($A$4:$A$503,A17,$E$4:$E$503,E17,$F$4:$F$503,IFERROR(INDEX(Policies!$B:$B,MATCH(E17,Policies!$A:$A,0))&amp;"",""))&gt;0,"Replaced","Needs new version"),IF(AND(G17="Inform only",I17&lt;&gt;""),"Informed",IF(K17&lt;&gt;"","Confirmed",IF(I17="","Not sent",IF(TODAY()&gt;J17,"Overdue","Pending"))))))</f>
        <v/>
      </c>
      <c r="P17" s="37">
        <f>IF(O17&lt;&gt;"Confirmed","",IF(AND(G17="E-signature",L17&lt;&gt;"E-signature",L17&lt;&gt;"Policy software record"),"Needs e-signature",IF(AND(G17="Signature (paper or e-sign)",L17&lt;&gt;"E-signature",L17&lt;&gt;"Signed paper form",L17&lt;&gt;"Policy software record"),"Needs signature",IF(L17="","Add how confirmed",IF(M17="","Add proof link","Complete")))))</f>
        <v/>
      </c>
      <c r="Q17" s="43">
        <f>IF(O17="Overdue",DATEDIF(J17,TODAY(),"d"),"")</f>
        <v/>
      </c>
      <c r="R17" s="38" t="n">
        <v>0</v>
      </c>
      <c r="S17" s="38" t="inlineStr">
        <is>
          <t>Left 30 Oct; keep the row</t>
        </is>
      </c>
    </row>
    <row r="18">
      <c r="A18" s="36" t="inlineStr">
        <is>
          <t>Hannah Arendt</t>
        </is>
      </c>
      <c r="B18" s="37">
        <f>IF($A18="","",IFERROR(INDEX(People!$B:$B,MATCH($A18,People!$A:$A,0)),""))</f>
        <v/>
      </c>
      <c r="C18" s="37">
        <f>IF($A18="","",IFERROR(INDEX(People!$C:$C,MATCH($A18,People!$A:$A,0)),""))</f>
        <v/>
      </c>
      <c r="D18" s="37">
        <f>IF($A18="","",IFERROR(INDEX(People!$D:$D,MATCH($A18,People!$A:$A,0)),""))</f>
        <v/>
      </c>
      <c r="E18" s="38" t="inlineStr">
        <is>
          <t>Holiday Calendar 2027</t>
        </is>
      </c>
      <c r="F18" s="39" t="inlineStr">
        <is>
          <t>1.0</t>
        </is>
      </c>
      <c r="G18" s="37">
        <f>IF($E18="","",IFERROR(INDEX(Policies!$E:$E,MATCH($E18,Policies!$A:$A,0)),""))</f>
        <v/>
      </c>
      <c r="H18" s="38" t="inlineStr">
        <is>
          <t>Intranet or wiki</t>
        </is>
      </c>
      <c r="I18" s="40" t="n">
        <v>46328</v>
      </c>
      <c r="J18" s="41">
        <f>IF(OR(I18="",G18="Inform only"),"",I18+IFERROR(INDEX(Policies!$G:$G,MATCH(E18,Policies!$A:$A,0)),14))</f>
        <v/>
      </c>
      <c r="K18" s="40" t="n"/>
      <c r="L18" s="38" t="n"/>
      <c r="N18" s="37">
        <f>IF(OR(E18="",K18=""),"",IFERROR(INDEX(Policies!$H:$H,MATCH(E18,Policies!$A:$A,0))&amp;" (v"&amp;F18&amp;")",""))</f>
        <v/>
      </c>
      <c r="O18" s="37">
        <f>IF(A18="","",IF(AND(F18&lt;&gt;"",IFERROR(INDEX(Policies!$B:$B,MATCH(E18,Policies!$A:$A,0))&amp;"","")&lt;&gt;"",F18&amp;""&lt;&gt;IFERROR(INDEX(Policies!$B:$B,MATCH(E18,Policies!$A:$A,0))&amp;"","")),IF(COUNTIFS($A$4:$A$503,A18,$E$4:$E$503,E18,$F$4:$F$503,IFERROR(INDEX(Policies!$B:$B,MATCH(E18,Policies!$A:$A,0))&amp;"",""))&gt;0,"Replaced","Needs new version"),IF(AND(G18="Inform only",I18&lt;&gt;""),"Informed",IF(K18&lt;&gt;"","Confirmed",IF(I18="","Not sent",IF(TODAY()&gt;J18,"Overdue","Pending"))))))</f>
        <v/>
      </c>
      <c r="P18" s="37">
        <f>IF(O18&lt;&gt;"Confirmed","",IF(AND(G18="E-signature",L18&lt;&gt;"E-signature",L18&lt;&gt;"Policy software record"),"Needs e-signature",IF(AND(G18="Signature (paper or e-sign)",L18&lt;&gt;"E-signature",L18&lt;&gt;"Signed paper form",L18&lt;&gt;"Policy software record"),"Needs signature",IF(L18="","Add how confirmed",IF(M18="","Add proof link","Complete")))))</f>
        <v/>
      </c>
      <c r="Q18" s="43">
        <f>IF(O18="Overdue",DATEDIF(J18,TODAY(),"d"),"")</f>
        <v/>
      </c>
      <c r="R18" s="38" t="n">
        <v>0</v>
      </c>
      <c r="S18" s="38" t="n"/>
    </row>
    <row r="19">
      <c r="A19" s="36" t="inlineStr">
        <is>
          <t>Iris Murdoch</t>
        </is>
      </c>
      <c r="B19" s="37">
        <f>IF($A19="","",IFERROR(INDEX(People!$B:$B,MATCH($A19,People!$A:$A,0)),""))</f>
        <v/>
      </c>
      <c r="C19" s="37">
        <f>IF($A19="","",IFERROR(INDEX(People!$C:$C,MATCH($A19,People!$A:$A,0)),""))</f>
        <v/>
      </c>
      <c r="D19" s="37">
        <f>IF($A19="","",IFERROR(INDEX(People!$D:$D,MATCH($A19,People!$A:$A,0)),""))</f>
        <v/>
      </c>
      <c r="E19" s="38" t="inlineStr">
        <is>
          <t>Forklift Safety Rules</t>
        </is>
      </c>
      <c r="F19" s="39" t="inlineStr">
        <is>
          <t>2.0</t>
        </is>
      </c>
      <c r="G19" s="37">
        <f>IF($E19="","",IFERROR(INDEX(Policies!$E:$E,MATCH($E19,Policies!$A:$A,0)),""))</f>
        <v/>
      </c>
      <c r="H19" s="38" t="n"/>
      <c r="I19" s="40" t="n"/>
      <c r="J19" s="41">
        <f>IF(OR(I19="",G19="Inform only"),"",I19+IFERROR(INDEX(Policies!$G:$G,MATCH(E19,Policies!$A:$A,0)),14))</f>
        <v/>
      </c>
      <c r="K19" s="40" t="n"/>
      <c r="L19" s="38" t="n"/>
      <c r="N19" s="37">
        <f>IF(OR(E19="",K19=""),"",IFERROR(INDEX(Policies!$H:$H,MATCH(E19,Policies!$A:$A,0))&amp;" (v"&amp;F19&amp;")",""))</f>
        <v/>
      </c>
      <c r="O19" s="37">
        <f>IF(A19="","",IF(AND(F19&lt;&gt;"",IFERROR(INDEX(Policies!$B:$B,MATCH(E19,Policies!$A:$A,0))&amp;"","")&lt;&gt;"",F19&amp;""&lt;&gt;IFERROR(INDEX(Policies!$B:$B,MATCH(E19,Policies!$A:$A,0))&amp;"","")),IF(COUNTIFS($A$4:$A$503,A19,$E$4:$E$503,E19,$F$4:$F$503,IFERROR(INDEX(Policies!$B:$B,MATCH(E19,Policies!$A:$A,0))&amp;"",""))&gt;0,"Replaced","Needs new version"),IF(AND(G19="Inform only",I19&lt;&gt;""),"Informed",IF(K19&lt;&gt;"","Confirmed",IF(I19="","Not sent",IF(TODAY()&gt;J19,"Overdue","Pending"))))))</f>
        <v/>
      </c>
      <c r="P19" s="37">
        <f>IF(O19&lt;&gt;"Confirmed","",IF(AND(G19="E-signature",L19&lt;&gt;"E-signature",L19&lt;&gt;"Policy software record"),"Needs e-signature",IF(AND(G19="Signature (paper or e-sign)",L19&lt;&gt;"E-signature",L19&lt;&gt;"Signed paper form",L19&lt;&gt;"Policy software record"),"Needs signature",IF(L19="","Add how confirmed",IF(M19="","Add proof link","Complete")))))</f>
        <v/>
      </c>
      <c r="Q19" s="43">
        <f>IF(O19="Overdue",DATEDIF(J19,TODAY(),"d"),"")</f>
        <v/>
      </c>
      <c r="R19" s="38" t="n">
        <v>0</v>
      </c>
      <c r="S19" s="38" t="inlineStr">
        <is>
          <t>Add to first-week list</t>
        </is>
      </c>
    </row>
    <row r="20">
      <c r="B20" s="37">
        <f>IF($A20="","",IFERROR(INDEX(People!$B:$B,MATCH($A20,People!$A:$A,0)),""))</f>
        <v/>
      </c>
      <c r="C20" s="37">
        <f>IF($A20="","",IFERROR(INDEX(People!$C:$C,MATCH($A20,People!$A:$A,0)),""))</f>
        <v/>
      </c>
      <c r="D20" s="37">
        <f>IF($A20="","",IFERROR(INDEX(People!$D:$D,MATCH($A20,People!$A:$A,0)),""))</f>
        <v/>
      </c>
      <c r="G20" s="37">
        <f>IF($E20="","",IFERROR(INDEX(Policies!$E:$E,MATCH($E20,Policies!$A:$A,0)),""))</f>
        <v/>
      </c>
      <c r="J20" s="41">
        <f>IF(OR(I20="",G20="Inform only"),"",I20+IFERROR(INDEX(Policies!$G:$G,MATCH(E20,Policies!$A:$A,0)),14))</f>
        <v/>
      </c>
      <c r="N20" s="37">
        <f>IF(OR(E20="",K20=""),"",IFERROR(INDEX(Policies!$H:$H,MATCH(E20,Policies!$A:$A,0))&amp;" (v"&amp;F20&amp;")",""))</f>
        <v/>
      </c>
      <c r="O20" s="37">
        <f>IF(A20="","",IF(AND(F20&lt;&gt;"",IFERROR(INDEX(Policies!$B:$B,MATCH(E20,Policies!$A:$A,0))&amp;"","")&lt;&gt;"",F20&amp;""&lt;&gt;IFERROR(INDEX(Policies!$B:$B,MATCH(E20,Policies!$A:$A,0))&amp;"","")),IF(COUNTIFS($A$4:$A$503,A20,$E$4:$E$503,E20,$F$4:$F$503,IFERROR(INDEX(Policies!$B:$B,MATCH(E20,Policies!$A:$A,0))&amp;"",""))&gt;0,"Replaced","Needs new version"),IF(AND(G20="Inform only",I20&lt;&gt;""),"Informed",IF(K20&lt;&gt;"","Confirmed",IF(I20="","Not sent",IF(TODAY()&gt;J20,"Overdue","Pending"))))))</f>
        <v/>
      </c>
      <c r="P20" s="37">
        <f>IF(O20&lt;&gt;"Confirmed","",IF(AND(G20="E-signature",L20&lt;&gt;"E-signature",L20&lt;&gt;"Policy software record"),"Needs e-signature",IF(AND(G20="Signature (paper or e-sign)",L20&lt;&gt;"E-signature",L20&lt;&gt;"Signed paper form",L20&lt;&gt;"Policy software record"),"Needs signature",IF(L20="","Add how confirmed",IF(M20="","Add proof link","Complete")))))</f>
        <v/>
      </c>
      <c r="Q20" s="43">
        <f>IF(O20="Overdue",DATEDIF(J20,TODAY(),"d"),"")</f>
        <v/>
      </c>
    </row>
    <row r="21">
      <c r="B21" s="37">
        <f>IF($A21="","",IFERROR(INDEX(People!$B:$B,MATCH($A21,People!$A:$A,0)),""))</f>
        <v/>
      </c>
      <c r="C21" s="37">
        <f>IF($A21="","",IFERROR(INDEX(People!$C:$C,MATCH($A21,People!$A:$A,0)),""))</f>
        <v/>
      </c>
      <c r="D21" s="37">
        <f>IF($A21="","",IFERROR(INDEX(People!$D:$D,MATCH($A21,People!$A:$A,0)),""))</f>
        <v/>
      </c>
      <c r="G21" s="37">
        <f>IF($E21="","",IFERROR(INDEX(Policies!$E:$E,MATCH($E21,Policies!$A:$A,0)),""))</f>
        <v/>
      </c>
      <c r="J21" s="41">
        <f>IF(OR(I21="",G21="Inform only"),"",I21+IFERROR(INDEX(Policies!$G:$G,MATCH(E21,Policies!$A:$A,0)),14))</f>
        <v/>
      </c>
      <c r="N21" s="37">
        <f>IF(OR(E21="",K21=""),"",IFERROR(INDEX(Policies!$H:$H,MATCH(E21,Policies!$A:$A,0))&amp;" (v"&amp;F21&amp;")",""))</f>
        <v/>
      </c>
      <c r="O21" s="37">
        <f>IF(A21="","",IF(AND(F21&lt;&gt;"",IFERROR(INDEX(Policies!$B:$B,MATCH(E21,Policies!$A:$A,0))&amp;"","")&lt;&gt;"",F21&amp;""&lt;&gt;IFERROR(INDEX(Policies!$B:$B,MATCH(E21,Policies!$A:$A,0))&amp;"","")),IF(COUNTIFS($A$4:$A$503,A21,$E$4:$E$503,E21,$F$4:$F$503,IFERROR(INDEX(Policies!$B:$B,MATCH(E21,Policies!$A:$A,0))&amp;"",""))&gt;0,"Replaced","Needs new version"),IF(AND(G21="Inform only",I21&lt;&gt;""),"Informed",IF(K21&lt;&gt;"","Confirmed",IF(I21="","Not sent",IF(TODAY()&gt;J21,"Overdue","Pending"))))))</f>
        <v/>
      </c>
      <c r="P21" s="37">
        <f>IF(O21&lt;&gt;"Confirmed","",IF(AND(G21="E-signature",L21&lt;&gt;"E-signature",L21&lt;&gt;"Policy software record"),"Needs e-signature",IF(AND(G21="Signature (paper or e-sign)",L21&lt;&gt;"E-signature",L21&lt;&gt;"Signed paper form",L21&lt;&gt;"Policy software record"),"Needs signature",IF(L21="","Add how confirmed",IF(M21="","Add proof link","Complete")))))</f>
        <v/>
      </c>
      <c r="Q21" s="43">
        <f>IF(O21="Overdue",DATEDIF(J21,TODAY(),"d"),"")</f>
        <v/>
      </c>
    </row>
    <row r="22">
      <c r="B22" s="37">
        <f>IF($A22="","",IFERROR(INDEX(People!$B:$B,MATCH($A22,People!$A:$A,0)),""))</f>
        <v/>
      </c>
      <c r="C22" s="37">
        <f>IF($A22="","",IFERROR(INDEX(People!$C:$C,MATCH($A22,People!$A:$A,0)),""))</f>
        <v/>
      </c>
      <c r="D22" s="37">
        <f>IF($A22="","",IFERROR(INDEX(People!$D:$D,MATCH($A22,People!$A:$A,0)),""))</f>
        <v/>
      </c>
      <c r="G22" s="37">
        <f>IF($E22="","",IFERROR(INDEX(Policies!$E:$E,MATCH($E22,Policies!$A:$A,0)),""))</f>
        <v/>
      </c>
      <c r="J22" s="41">
        <f>IF(OR(I22="",G22="Inform only"),"",I22+IFERROR(INDEX(Policies!$G:$G,MATCH(E22,Policies!$A:$A,0)),14))</f>
        <v/>
      </c>
      <c r="N22" s="37">
        <f>IF(OR(E22="",K22=""),"",IFERROR(INDEX(Policies!$H:$H,MATCH(E22,Policies!$A:$A,0))&amp;" (v"&amp;F22&amp;")",""))</f>
        <v/>
      </c>
      <c r="O22" s="37">
        <f>IF(A22="","",IF(AND(F22&lt;&gt;"",IFERROR(INDEX(Policies!$B:$B,MATCH(E22,Policies!$A:$A,0))&amp;"","")&lt;&gt;"",F22&amp;""&lt;&gt;IFERROR(INDEX(Policies!$B:$B,MATCH(E22,Policies!$A:$A,0))&amp;"","")),IF(COUNTIFS($A$4:$A$503,A22,$E$4:$E$503,E22,$F$4:$F$503,IFERROR(INDEX(Policies!$B:$B,MATCH(E22,Policies!$A:$A,0))&amp;"",""))&gt;0,"Replaced","Needs new version"),IF(AND(G22="Inform only",I22&lt;&gt;""),"Informed",IF(K22&lt;&gt;"","Confirmed",IF(I22="","Not sent",IF(TODAY()&gt;J22,"Overdue","Pending"))))))</f>
        <v/>
      </c>
      <c r="P22" s="37">
        <f>IF(O22&lt;&gt;"Confirmed","",IF(AND(G22="E-signature",L22&lt;&gt;"E-signature",L22&lt;&gt;"Policy software record"),"Needs e-signature",IF(AND(G22="Signature (paper or e-sign)",L22&lt;&gt;"E-signature",L22&lt;&gt;"Signed paper form",L22&lt;&gt;"Policy software record"),"Needs signature",IF(L22="","Add how confirmed",IF(M22="","Add proof link","Complete")))))</f>
        <v/>
      </c>
      <c r="Q22" s="43">
        <f>IF(O22="Overdue",DATEDIF(J22,TODAY(),"d"),"")</f>
        <v/>
      </c>
    </row>
    <row r="23">
      <c r="B23" s="37">
        <f>IF($A23="","",IFERROR(INDEX(People!$B:$B,MATCH($A23,People!$A:$A,0)),""))</f>
        <v/>
      </c>
      <c r="C23" s="37">
        <f>IF($A23="","",IFERROR(INDEX(People!$C:$C,MATCH($A23,People!$A:$A,0)),""))</f>
        <v/>
      </c>
      <c r="D23" s="37">
        <f>IF($A23="","",IFERROR(INDEX(People!$D:$D,MATCH($A23,People!$A:$A,0)),""))</f>
        <v/>
      </c>
      <c r="G23" s="37">
        <f>IF($E23="","",IFERROR(INDEX(Policies!$E:$E,MATCH($E23,Policies!$A:$A,0)),""))</f>
        <v/>
      </c>
      <c r="J23" s="41">
        <f>IF(OR(I23="",G23="Inform only"),"",I23+IFERROR(INDEX(Policies!$G:$G,MATCH(E23,Policies!$A:$A,0)),14))</f>
        <v/>
      </c>
      <c r="N23" s="37">
        <f>IF(OR(E23="",K23=""),"",IFERROR(INDEX(Policies!$H:$H,MATCH(E23,Policies!$A:$A,0))&amp;" (v"&amp;F23&amp;")",""))</f>
        <v/>
      </c>
      <c r="O23" s="37">
        <f>IF(A23="","",IF(AND(F23&lt;&gt;"",IFERROR(INDEX(Policies!$B:$B,MATCH(E23,Policies!$A:$A,0))&amp;"","")&lt;&gt;"",F23&amp;""&lt;&gt;IFERROR(INDEX(Policies!$B:$B,MATCH(E23,Policies!$A:$A,0))&amp;"","")),IF(COUNTIFS($A$4:$A$503,A23,$E$4:$E$503,E23,$F$4:$F$503,IFERROR(INDEX(Policies!$B:$B,MATCH(E23,Policies!$A:$A,0))&amp;"",""))&gt;0,"Replaced","Needs new version"),IF(AND(G23="Inform only",I23&lt;&gt;""),"Informed",IF(K23&lt;&gt;"","Confirmed",IF(I23="","Not sent",IF(TODAY()&gt;J23,"Overdue","Pending"))))))</f>
        <v/>
      </c>
      <c r="P23" s="37">
        <f>IF(O23&lt;&gt;"Confirmed","",IF(AND(G23="E-signature",L23&lt;&gt;"E-signature",L23&lt;&gt;"Policy software record"),"Needs e-signature",IF(AND(G23="Signature (paper or e-sign)",L23&lt;&gt;"E-signature",L23&lt;&gt;"Signed paper form",L23&lt;&gt;"Policy software record"),"Needs signature",IF(L23="","Add how confirmed",IF(M23="","Add proof link","Complete")))))</f>
        <v/>
      </c>
      <c r="Q23" s="43">
        <f>IF(O23="Overdue",DATEDIF(J23,TODAY(),"d"),"")</f>
        <v/>
      </c>
    </row>
    <row r="24">
      <c r="B24" s="37">
        <f>IF($A24="","",IFERROR(INDEX(People!$B:$B,MATCH($A24,People!$A:$A,0)),""))</f>
        <v/>
      </c>
      <c r="C24" s="37">
        <f>IF($A24="","",IFERROR(INDEX(People!$C:$C,MATCH($A24,People!$A:$A,0)),""))</f>
        <v/>
      </c>
      <c r="D24" s="37">
        <f>IF($A24="","",IFERROR(INDEX(People!$D:$D,MATCH($A24,People!$A:$A,0)),""))</f>
        <v/>
      </c>
      <c r="G24" s="37">
        <f>IF($E24="","",IFERROR(INDEX(Policies!$E:$E,MATCH($E24,Policies!$A:$A,0)),""))</f>
        <v/>
      </c>
      <c r="J24" s="41">
        <f>IF(OR(I24="",G24="Inform only"),"",I24+IFERROR(INDEX(Policies!$G:$G,MATCH(E24,Policies!$A:$A,0)),14))</f>
        <v/>
      </c>
      <c r="N24" s="37">
        <f>IF(OR(E24="",K24=""),"",IFERROR(INDEX(Policies!$H:$H,MATCH(E24,Policies!$A:$A,0))&amp;" (v"&amp;F24&amp;")",""))</f>
        <v/>
      </c>
      <c r="O24" s="37">
        <f>IF(A24="","",IF(AND(F24&lt;&gt;"",IFERROR(INDEX(Policies!$B:$B,MATCH(E24,Policies!$A:$A,0))&amp;"","")&lt;&gt;"",F24&amp;""&lt;&gt;IFERROR(INDEX(Policies!$B:$B,MATCH(E24,Policies!$A:$A,0))&amp;"","")),IF(COUNTIFS($A$4:$A$503,A24,$E$4:$E$503,E24,$F$4:$F$503,IFERROR(INDEX(Policies!$B:$B,MATCH(E24,Policies!$A:$A,0))&amp;"",""))&gt;0,"Replaced","Needs new version"),IF(AND(G24="Inform only",I24&lt;&gt;""),"Informed",IF(K24&lt;&gt;"","Confirmed",IF(I24="","Not sent",IF(TODAY()&gt;J24,"Overdue","Pending"))))))</f>
        <v/>
      </c>
      <c r="P24" s="37">
        <f>IF(O24&lt;&gt;"Confirmed","",IF(AND(G24="E-signature",L24&lt;&gt;"E-signature",L24&lt;&gt;"Policy software record"),"Needs e-signature",IF(AND(G24="Signature (paper or e-sign)",L24&lt;&gt;"E-signature",L24&lt;&gt;"Signed paper form",L24&lt;&gt;"Policy software record"),"Needs signature",IF(L24="","Add how confirmed",IF(M24="","Add proof link","Complete")))))</f>
        <v/>
      </c>
      <c r="Q24" s="43">
        <f>IF(O24="Overdue",DATEDIF(J24,TODAY(),"d"),"")</f>
        <v/>
      </c>
    </row>
    <row r="25">
      <c r="B25" s="37">
        <f>IF($A25="","",IFERROR(INDEX(People!$B:$B,MATCH($A25,People!$A:$A,0)),""))</f>
        <v/>
      </c>
      <c r="C25" s="37">
        <f>IF($A25="","",IFERROR(INDEX(People!$C:$C,MATCH($A25,People!$A:$A,0)),""))</f>
        <v/>
      </c>
      <c r="D25" s="37">
        <f>IF($A25="","",IFERROR(INDEX(People!$D:$D,MATCH($A25,People!$A:$A,0)),""))</f>
        <v/>
      </c>
      <c r="G25" s="37">
        <f>IF($E25="","",IFERROR(INDEX(Policies!$E:$E,MATCH($E25,Policies!$A:$A,0)),""))</f>
        <v/>
      </c>
      <c r="J25" s="41">
        <f>IF(OR(I25="",G25="Inform only"),"",I25+IFERROR(INDEX(Policies!$G:$G,MATCH(E25,Policies!$A:$A,0)),14))</f>
        <v/>
      </c>
      <c r="N25" s="37">
        <f>IF(OR(E25="",K25=""),"",IFERROR(INDEX(Policies!$H:$H,MATCH(E25,Policies!$A:$A,0))&amp;" (v"&amp;F25&amp;")",""))</f>
        <v/>
      </c>
      <c r="O25" s="37">
        <f>IF(A25="","",IF(AND(F25&lt;&gt;"",IFERROR(INDEX(Policies!$B:$B,MATCH(E25,Policies!$A:$A,0))&amp;"","")&lt;&gt;"",F25&amp;""&lt;&gt;IFERROR(INDEX(Policies!$B:$B,MATCH(E25,Policies!$A:$A,0))&amp;"","")),IF(COUNTIFS($A$4:$A$503,A25,$E$4:$E$503,E25,$F$4:$F$503,IFERROR(INDEX(Policies!$B:$B,MATCH(E25,Policies!$A:$A,0))&amp;"",""))&gt;0,"Replaced","Needs new version"),IF(AND(G25="Inform only",I25&lt;&gt;""),"Informed",IF(K25&lt;&gt;"","Confirmed",IF(I25="","Not sent",IF(TODAY()&gt;J25,"Overdue","Pending"))))))</f>
        <v/>
      </c>
      <c r="P25" s="37">
        <f>IF(O25&lt;&gt;"Confirmed","",IF(AND(G25="E-signature",L25&lt;&gt;"E-signature",L25&lt;&gt;"Policy software record"),"Needs e-signature",IF(AND(G25="Signature (paper or e-sign)",L25&lt;&gt;"E-signature",L25&lt;&gt;"Signed paper form",L25&lt;&gt;"Policy software record"),"Needs signature",IF(L25="","Add how confirmed",IF(M25="","Add proof link","Complete")))))</f>
        <v/>
      </c>
      <c r="Q25" s="43">
        <f>IF(O25="Overdue",DATEDIF(J25,TODAY(),"d"),"")</f>
        <v/>
      </c>
    </row>
    <row r="26">
      <c r="B26" s="37">
        <f>IF($A26="","",IFERROR(INDEX(People!$B:$B,MATCH($A26,People!$A:$A,0)),""))</f>
        <v/>
      </c>
      <c r="C26" s="37">
        <f>IF($A26="","",IFERROR(INDEX(People!$C:$C,MATCH($A26,People!$A:$A,0)),""))</f>
        <v/>
      </c>
      <c r="D26" s="37">
        <f>IF($A26="","",IFERROR(INDEX(People!$D:$D,MATCH($A26,People!$A:$A,0)),""))</f>
        <v/>
      </c>
      <c r="G26" s="37">
        <f>IF($E26="","",IFERROR(INDEX(Policies!$E:$E,MATCH($E26,Policies!$A:$A,0)),""))</f>
        <v/>
      </c>
      <c r="J26" s="41">
        <f>IF(OR(I26="",G26="Inform only"),"",I26+IFERROR(INDEX(Policies!$G:$G,MATCH(E26,Policies!$A:$A,0)),14))</f>
        <v/>
      </c>
      <c r="N26" s="37">
        <f>IF(OR(E26="",K26=""),"",IFERROR(INDEX(Policies!$H:$H,MATCH(E26,Policies!$A:$A,0))&amp;" (v"&amp;F26&amp;")",""))</f>
        <v/>
      </c>
      <c r="O26" s="37">
        <f>IF(A26="","",IF(AND(F26&lt;&gt;"",IFERROR(INDEX(Policies!$B:$B,MATCH(E26,Policies!$A:$A,0))&amp;"","")&lt;&gt;"",F26&amp;""&lt;&gt;IFERROR(INDEX(Policies!$B:$B,MATCH(E26,Policies!$A:$A,0))&amp;"","")),IF(COUNTIFS($A$4:$A$503,A26,$E$4:$E$503,E26,$F$4:$F$503,IFERROR(INDEX(Policies!$B:$B,MATCH(E26,Policies!$A:$A,0))&amp;"",""))&gt;0,"Replaced","Needs new version"),IF(AND(G26="Inform only",I26&lt;&gt;""),"Informed",IF(K26&lt;&gt;"","Confirmed",IF(I26="","Not sent",IF(TODAY()&gt;J26,"Overdue","Pending"))))))</f>
        <v/>
      </c>
      <c r="P26" s="37">
        <f>IF(O26&lt;&gt;"Confirmed","",IF(AND(G26="E-signature",L26&lt;&gt;"E-signature",L26&lt;&gt;"Policy software record"),"Needs e-signature",IF(AND(G26="Signature (paper or e-sign)",L26&lt;&gt;"E-signature",L26&lt;&gt;"Signed paper form",L26&lt;&gt;"Policy software record"),"Needs signature",IF(L26="","Add how confirmed",IF(M26="","Add proof link","Complete")))))</f>
        <v/>
      </c>
      <c r="Q26" s="43">
        <f>IF(O26="Overdue",DATEDIF(J26,TODAY(),"d"),"")</f>
        <v/>
      </c>
    </row>
    <row r="27">
      <c r="B27" s="37">
        <f>IF($A27="","",IFERROR(INDEX(People!$B:$B,MATCH($A27,People!$A:$A,0)),""))</f>
        <v/>
      </c>
      <c r="C27" s="37">
        <f>IF($A27="","",IFERROR(INDEX(People!$C:$C,MATCH($A27,People!$A:$A,0)),""))</f>
        <v/>
      </c>
      <c r="D27" s="37">
        <f>IF($A27="","",IFERROR(INDEX(People!$D:$D,MATCH($A27,People!$A:$A,0)),""))</f>
        <v/>
      </c>
      <c r="G27" s="37">
        <f>IF($E27="","",IFERROR(INDEX(Policies!$E:$E,MATCH($E27,Policies!$A:$A,0)),""))</f>
        <v/>
      </c>
      <c r="J27" s="41">
        <f>IF(OR(I27="",G27="Inform only"),"",I27+IFERROR(INDEX(Policies!$G:$G,MATCH(E27,Policies!$A:$A,0)),14))</f>
        <v/>
      </c>
      <c r="N27" s="37">
        <f>IF(OR(E27="",K27=""),"",IFERROR(INDEX(Policies!$H:$H,MATCH(E27,Policies!$A:$A,0))&amp;" (v"&amp;F27&amp;")",""))</f>
        <v/>
      </c>
      <c r="O27" s="37">
        <f>IF(A27="","",IF(AND(F27&lt;&gt;"",IFERROR(INDEX(Policies!$B:$B,MATCH(E27,Policies!$A:$A,0))&amp;"","")&lt;&gt;"",F27&amp;""&lt;&gt;IFERROR(INDEX(Policies!$B:$B,MATCH(E27,Policies!$A:$A,0))&amp;"","")),IF(COUNTIFS($A$4:$A$503,A27,$E$4:$E$503,E27,$F$4:$F$503,IFERROR(INDEX(Policies!$B:$B,MATCH(E27,Policies!$A:$A,0))&amp;"",""))&gt;0,"Replaced","Needs new version"),IF(AND(G27="Inform only",I27&lt;&gt;""),"Informed",IF(K27&lt;&gt;"","Confirmed",IF(I27="","Not sent",IF(TODAY()&gt;J27,"Overdue","Pending"))))))</f>
        <v/>
      </c>
      <c r="P27" s="37">
        <f>IF(O27&lt;&gt;"Confirmed","",IF(AND(G27="E-signature",L27&lt;&gt;"E-signature",L27&lt;&gt;"Policy software record"),"Needs e-signature",IF(AND(G27="Signature (paper or e-sign)",L27&lt;&gt;"E-signature",L27&lt;&gt;"Signed paper form",L27&lt;&gt;"Policy software record"),"Needs signature",IF(L27="","Add how confirmed",IF(M27="","Add proof link","Complete")))))</f>
        <v/>
      </c>
      <c r="Q27" s="43">
        <f>IF(O27="Overdue",DATEDIF(J27,TODAY(),"d"),"")</f>
        <v/>
      </c>
    </row>
    <row r="28">
      <c r="B28" s="37">
        <f>IF($A28="","",IFERROR(INDEX(People!$B:$B,MATCH($A28,People!$A:$A,0)),""))</f>
        <v/>
      </c>
      <c r="C28" s="37">
        <f>IF($A28="","",IFERROR(INDEX(People!$C:$C,MATCH($A28,People!$A:$A,0)),""))</f>
        <v/>
      </c>
      <c r="D28" s="37">
        <f>IF($A28="","",IFERROR(INDEX(People!$D:$D,MATCH($A28,People!$A:$A,0)),""))</f>
        <v/>
      </c>
      <c r="G28" s="37">
        <f>IF($E28="","",IFERROR(INDEX(Policies!$E:$E,MATCH($E28,Policies!$A:$A,0)),""))</f>
        <v/>
      </c>
      <c r="J28" s="41">
        <f>IF(OR(I28="",G28="Inform only"),"",I28+IFERROR(INDEX(Policies!$G:$G,MATCH(E28,Policies!$A:$A,0)),14))</f>
        <v/>
      </c>
      <c r="N28" s="37">
        <f>IF(OR(E28="",K28=""),"",IFERROR(INDEX(Policies!$H:$H,MATCH(E28,Policies!$A:$A,0))&amp;" (v"&amp;F28&amp;")",""))</f>
        <v/>
      </c>
      <c r="O28" s="37">
        <f>IF(A28="","",IF(AND(F28&lt;&gt;"",IFERROR(INDEX(Policies!$B:$B,MATCH(E28,Policies!$A:$A,0))&amp;"","")&lt;&gt;"",F28&amp;""&lt;&gt;IFERROR(INDEX(Policies!$B:$B,MATCH(E28,Policies!$A:$A,0))&amp;"","")),IF(COUNTIFS($A$4:$A$503,A28,$E$4:$E$503,E28,$F$4:$F$503,IFERROR(INDEX(Policies!$B:$B,MATCH(E28,Policies!$A:$A,0))&amp;"",""))&gt;0,"Replaced","Needs new version"),IF(AND(G28="Inform only",I28&lt;&gt;""),"Informed",IF(K28&lt;&gt;"","Confirmed",IF(I28="","Not sent",IF(TODAY()&gt;J28,"Overdue","Pending"))))))</f>
        <v/>
      </c>
      <c r="P28" s="37">
        <f>IF(O28&lt;&gt;"Confirmed","",IF(AND(G28="E-signature",L28&lt;&gt;"E-signature",L28&lt;&gt;"Policy software record"),"Needs e-signature",IF(AND(G28="Signature (paper or e-sign)",L28&lt;&gt;"E-signature",L28&lt;&gt;"Signed paper form",L28&lt;&gt;"Policy software record"),"Needs signature",IF(L28="","Add how confirmed",IF(M28="","Add proof link","Complete")))))</f>
        <v/>
      </c>
      <c r="Q28" s="43">
        <f>IF(O28="Overdue",DATEDIF(J28,TODAY(),"d"),"")</f>
        <v/>
      </c>
    </row>
    <row r="29">
      <c r="B29" s="37">
        <f>IF($A29="","",IFERROR(INDEX(People!$B:$B,MATCH($A29,People!$A:$A,0)),""))</f>
        <v/>
      </c>
      <c r="C29" s="37">
        <f>IF($A29="","",IFERROR(INDEX(People!$C:$C,MATCH($A29,People!$A:$A,0)),""))</f>
        <v/>
      </c>
      <c r="D29" s="37">
        <f>IF($A29="","",IFERROR(INDEX(People!$D:$D,MATCH($A29,People!$A:$A,0)),""))</f>
        <v/>
      </c>
      <c r="G29" s="37">
        <f>IF($E29="","",IFERROR(INDEX(Policies!$E:$E,MATCH($E29,Policies!$A:$A,0)),""))</f>
        <v/>
      </c>
      <c r="J29" s="41">
        <f>IF(OR(I29="",G29="Inform only"),"",I29+IFERROR(INDEX(Policies!$G:$G,MATCH(E29,Policies!$A:$A,0)),14))</f>
        <v/>
      </c>
      <c r="N29" s="37">
        <f>IF(OR(E29="",K29=""),"",IFERROR(INDEX(Policies!$H:$H,MATCH(E29,Policies!$A:$A,0))&amp;" (v"&amp;F29&amp;")",""))</f>
        <v/>
      </c>
      <c r="O29" s="37">
        <f>IF(A29="","",IF(AND(F29&lt;&gt;"",IFERROR(INDEX(Policies!$B:$B,MATCH(E29,Policies!$A:$A,0))&amp;"","")&lt;&gt;"",F29&amp;""&lt;&gt;IFERROR(INDEX(Policies!$B:$B,MATCH(E29,Policies!$A:$A,0))&amp;"","")),IF(COUNTIFS($A$4:$A$503,A29,$E$4:$E$503,E29,$F$4:$F$503,IFERROR(INDEX(Policies!$B:$B,MATCH(E29,Policies!$A:$A,0))&amp;"",""))&gt;0,"Replaced","Needs new version"),IF(AND(G29="Inform only",I29&lt;&gt;""),"Informed",IF(K29&lt;&gt;"","Confirmed",IF(I29="","Not sent",IF(TODAY()&gt;J29,"Overdue","Pending"))))))</f>
        <v/>
      </c>
      <c r="P29" s="37">
        <f>IF(O29&lt;&gt;"Confirmed","",IF(AND(G29="E-signature",L29&lt;&gt;"E-signature",L29&lt;&gt;"Policy software record"),"Needs e-signature",IF(AND(G29="Signature (paper or e-sign)",L29&lt;&gt;"E-signature",L29&lt;&gt;"Signed paper form",L29&lt;&gt;"Policy software record"),"Needs signature",IF(L29="","Add how confirmed",IF(M29="","Add proof link","Complete")))))</f>
        <v/>
      </c>
      <c r="Q29" s="43">
        <f>IF(O29="Overdue",DATEDIF(J29,TODAY(),"d"),"")</f>
        <v/>
      </c>
    </row>
    <row r="30">
      <c r="B30" s="37">
        <f>IF($A30="","",IFERROR(INDEX(People!$B:$B,MATCH($A30,People!$A:$A,0)),""))</f>
        <v/>
      </c>
      <c r="C30" s="37">
        <f>IF($A30="","",IFERROR(INDEX(People!$C:$C,MATCH($A30,People!$A:$A,0)),""))</f>
        <v/>
      </c>
      <c r="D30" s="37">
        <f>IF($A30="","",IFERROR(INDEX(People!$D:$D,MATCH($A30,People!$A:$A,0)),""))</f>
        <v/>
      </c>
      <c r="G30" s="37">
        <f>IF($E30="","",IFERROR(INDEX(Policies!$E:$E,MATCH($E30,Policies!$A:$A,0)),""))</f>
        <v/>
      </c>
      <c r="J30" s="41">
        <f>IF(OR(I30="",G30="Inform only"),"",I30+IFERROR(INDEX(Policies!$G:$G,MATCH(E30,Policies!$A:$A,0)),14))</f>
        <v/>
      </c>
      <c r="N30" s="37">
        <f>IF(OR(E30="",K30=""),"",IFERROR(INDEX(Policies!$H:$H,MATCH(E30,Policies!$A:$A,0))&amp;" (v"&amp;F30&amp;")",""))</f>
        <v/>
      </c>
      <c r="O30" s="37">
        <f>IF(A30="","",IF(AND(F30&lt;&gt;"",IFERROR(INDEX(Policies!$B:$B,MATCH(E30,Policies!$A:$A,0))&amp;"","")&lt;&gt;"",F30&amp;""&lt;&gt;IFERROR(INDEX(Policies!$B:$B,MATCH(E30,Policies!$A:$A,0))&amp;"","")),IF(COUNTIFS($A$4:$A$503,A30,$E$4:$E$503,E30,$F$4:$F$503,IFERROR(INDEX(Policies!$B:$B,MATCH(E30,Policies!$A:$A,0))&amp;"",""))&gt;0,"Replaced","Needs new version"),IF(AND(G30="Inform only",I30&lt;&gt;""),"Informed",IF(K30&lt;&gt;"","Confirmed",IF(I30="","Not sent",IF(TODAY()&gt;J30,"Overdue","Pending"))))))</f>
        <v/>
      </c>
      <c r="P30" s="37">
        <f>IF(O30&lt;&gt;"Confirmed","",IF(AND(G30="E-signature",L30&lt;&gt;"E-signature",L30&lt;&gt;"Policy software record"),"Needs e-signature",IF(AND(G30="Signature (paper or e-sign)",L30&lt;&gt;"E-signature",L30&lt;&gt;"Signed paper form",L30&lt;&gt;"Policy software record"),"Needs signature",IF(L30="","Add how confirmed",IF(M30="","Add proof link","Complete")))))</f>
        <v/>
      </c>
      <c r="Q30" s="43">
        <f>IF(O30="Overdue",DATEDIF(J30,TODAY(),"d"),"")</f>
        <v/>
      </c>
    </row>
    <row r="31">
      <c r="B31" s="37">
        <f>IF($A31="","",IFERROR(INDEX(People!$B:$B,MATCH($A31,People!$A:$A,0)),""))</f>
        <v/>
      </c>
      <c r="C31" s="37">
        <f>IF($A31="","",IFERROR(INDEX(People!$C:$C,MATCH($A31,People!$A:$A,0)),""))</f>
        <v/>
      </c>
      <c r="D31" s="37">
        <f>IF($A31="","",IFERROR(INDEX(People!$D:$D,MATCH($A31,People!$A:$A,0)),""))</f>
        <v/>
      </c>
      <c r="G31" s="37">
        <f>IF($E31="","",IFERROR(INDEX(Policies!$E:$E,MATCH($E31,Policies!$A:$A,0)),""))</f>
        <v/>
      </c>
      <c r="J31" s="41">
        <f>IF(OR(I31="",G31="Inform only"),"",I31+IFERROR(INDEX(Policies!$G:$G,MATCH(E31,Policies!$A:$A,0)),14))</f>
        <v/>
      </c>
      <c r="N31" s="37">
        <f>IF(OR(E31="",K31=""),"",IFERROR(INDEX(Policies!$H:$H,MATCH(E31,Policies!$A:$A,0))&amp;" (v"&amp;F31&amp;")",""))</f>
        <v/>
      </c>
      <c r="O31" s="37">
        <f>IF(A31="","",IF(AND(F31&lt;&gt;"",IFERROR(INDEX(Policies!$B:$B,MATCH(E31,Policies!$A:$A,0))&amp;"","")&lt;&gt;"",F31&amp;""&lt;&gt;IFERROR(INDEX(Policies!$B:$B,MATCH(E31,Policies!$A:$A,0))&amp;"","")),IF(COUNTIFS($A$4:$A$503,A31,$E$4:$E$503,E31,$F$4:$F$503,IFERROR(INDEX(Policies!$B:$B,MATCH(E31,Policies!$A:$A,0))&amp;"",""))&gt;0,"Replaced","Needs new version"),IF(AND(G31="Inform only",I31&lt;&gt;""),"Informed",IF(K31&lt;&gt;"","Confirmed",IF(I31="","Not sent",IF(TODAY()&gt;J31,"Overdue","Pending"))))))</f>
        <v/>
      </c>
      <c r="P31" s="37">
        <f>IF(O31&lt;&gt;"Confirmed","",IF(AND(G31="E-signature",L31&lt;&gt;"E-signature",L31&lt;&gt;"Policy software record"),"Needs e-signature",IF(AND(G31="Signature (paper or e-sign)",L31&lt;&gt;"E-signature",L31&lt;&gt;"Signed paper form",L31&lt;&gt;"Policy software record"),"Needs signature",IF(L31="","Add how confirmed",IF(M31="","Add proof link","Complete")))))</f>
        <v/>
      </c>
      <c r="Q31" s="43">
        <f>IF(O31="Overdue",DATEDIF(J31,TODAY(),"d"),"")</f>
        <v/>
      </c>
    </row>
    <row r="32">
      <c r="B32" s="37">
        <f>IF($A32="","",IFERROR(INDEX(People!$B:$B,MATCH($A32,People!$A:$A,0)),""))</f>
        <v/>
      </c>
      <c r="C32" s="37">
        <f>IF($A32="","",IFERROR(INDEX(People!$C:$C,MATCH($A32,People!$A:$A,0)),""))</f>
        <v/>
      </c>
      <c r="D32" s="37">
        <f>IF($A32="","",IFERROR(INDEX(People!$D:$D,MATCH($A32,People!$A:$A,0)),""))</f>
        <v/>
      </c>
      <c r="G32" s="37">
        <f>IF($E32="","",IFERROR(INDEX(Policies!$E:$E,MATCH($E32,Policies!$A:$A,0)),""))</f>
        <v/>
      </c>
      <c r="J32" s="41">
        <f>IF(OR(I32="",G32="Inform only"),"",I32+IFERROR(INDEX(Policies!$G:$G,MATCH(E32,Policies!$A:$A,0)),14))</f>
        <v/>
      </c>
      <c r="N32" s="37">
        <f>IF(OR(E32="",K32=""),"",IFERROR(INDEX(Policies!$H:$H,MATCH(E32,Policies!$A:$A,0))&amp;" (v"&amp;F32&amp;")",""))</f>
        <v/>
      </c>
      <c r="O32" s="37">
        <f>IF(A32="","",IF(AND(F32&lt;&gt;"",IFERROR(INDEX(Policies!$B:$B,MATCH(E32,Policies!$A:$A,0))&amp;"","")&lt;&gt;"",F32&amp;""&lt;&gt;IFERROR(INDEX(Policies!$B:$B,MATCH(E32,Policies!$A:$A,0))&amp;"","")),IF(COUNTIFS($A$4:$A$503,A32,$E$4:$E$503,E32,$F$4:$F$503,IFERROR(INDEX(Policies!$B:$B,MATCH(E32,Policies!$A:$A,0))&amp;"",""))&gt;0,"Replaced","Needs new version"),IF(AND(G32="Inform only",I32&lt;&gt;""),"Informed",IF(K32&lt;&gt;"","Confirmed",IF(I32="","Not sent",IF(TODAY()&gt;J32,"Overdue","Pending"))))))</f>
        <v/>
      </c>
      <c r="P32" s="37">
        <f>IF(O32&lt;&gt;"Confirmed","",IF(AND(G32="E-signature",L32&lt;&gt;"E-signature",L32&lt;&gt;"Policy software record"),"Needs e-signature",IF(AND(G32="Signature (paper or e-sign)",L32&lt;&gt;"E-signature",L32&lt;&gt;"Signed paper form",L32&lt;&gt;"Policy software record"),"Needs signature",IF(L32="","Add how confirmed",IF(M32="","Add proof link","Complete")))))</f>
        <v/>
      </c>
      <c r="Q32" s="43">
        <f>IF(O32="Overdue",DATEDIF(J32,TODAY(),"d"),"")</f>
        <v/>
      </c>
    </row>
    <row r="33">
      <c r="B33" s="37">
        <f>IF($A33="","",IFERROR(INDEX(People!$B:$B,MATCH($A33,People!$A:$A,0)),""))</f>
        <v/>
      </c>
      <c r="C33" s="37">
        <f>IF($A33="","",IFERROR(INDEX(People!$C:$C,MATCH($A33,People!$A:$A,0)),""))</f>
        <v/>
      </c>
      <c r="D33" s="37">
        <f>IF($A33="","",IFERROR(INDEX(People!$D:$D,MATCH($A33,People!$A:$A,0)),""))</f>
        <v/>
      </c>
      <c r="G33" s="37">
        <f>IF($E33="","",IFERROR(INDEX(Policies!$E:$E,MATCH($E33,Policies!$A:$A,0)),""))</f>
        <v/>
      </c>
      <c r="J33" s="41">
        <f>IF(OR(I33="",G33="Inform only"),"",I33+IFERROR(INDEX(Policies!$G:$G,MATCH(E33,Policies!$A:$A,0)),14))</f>
        <v/>
      </c>
      <c r="N33" s="37">
        <f>IF(OR(E33="",K33=""),"",IFERROR(INDEX(Policies!$H:$H,MATCH(E33,Policies!$A:$A,0))&amp;" (v"&amp;F33&amp;")",""))</f>
        <v/>
      </c>
      <c r="O33" s="37">
        <f>IF(A33="","",IF(AND(F33&lt;&gt;"",IFERROR(INDEX(Policies!$B:$B,MATCH(E33,Policies!$A:$A,0))&amp;"","")&lt;&gt;"",F33&amp;""&lt;&gt;IFERROR(INDEX(Policies!$B:$B,MATCH(E33,Policies!$A:$A,0))&amp;"","")),IF(COUNTIFS($A$4:$A$503,A33,$E$4:$E$503,E33,$F$4:$F$503,IFERROR(INDEX(Policies!$B:$B,MATCH(E33,Policies!$A:$A,0))&amp;"",""))&gt;0,"Replaced","Needs new version"),IF(AND(G33="Inform only",I33&lt;&gt;""),"Informed",IF(K33&lt;&gt;"","Confirmed",IF(I33="","Not sent",IF(TODAY()&gt;J33,"Overdue","Pending"))))))</f>
        <v/>
      </c>
      <c r="P33" s="37">
        <f>IF(O33&lt;&gt;"Confirmed","",IF(AND(G33="E-signature",L33&lt;&gt;"E-signature",L33&lt;&gt;"Policy software record"),"Needs e-signature",IF(AND(G33="Signature (paper or e-sign)",L33&lt;&gt;"E-signature",L33&lt;&gt;"Signed paper form",L33&lt;&gt;"Policy software record"),"Needs signature",IF(L33="","Add how confirmed",IF(M33="","Add proof link","Complete")))))</f>
        <v/>
      </c>
      <c r="Q33" s="43">
        <f>IF(O33="Overdue",DATEDIF(J33,TODAY(),"d"),"")</f>
        <v/>
      </c>
    </row>
    <row r="34">
      <c r="B34" s="37">
        <f>IF($A34="","",IFERROR(INDEX(People!$B:$B,MATCH($A34,People!$A:$A,0)),""))</f>
        <v/>
      </c>
      <c r="C34" s="37">
        <f>IF($A34="","",IFERROR(INDEX(People!$C:$C,MATCH($A34,People!$A:$A,0)),""))</f>
        <v/>
      </c>
      <c r="D34" s="37">
        <f>IF($A34="","",IFERROR(INDEX(People!$D:$D,MATCH($A34,People!$A:$A,0)),""))</f>
        <v/>
      </c>
      <c r="G34" s="37">
        <f>IF($E34="","",IFERROR(INDEX(Policies!$E:$E,MATCH($E34,Policies!$A:$A,0)),""))</f>
        <v/>
      </c>
      <c r="J34" s="41">
        <f>IF(OR(I34="",G34="Inform only"),"",I34+IFERROR(INDEX(Policies!$G:$G,MATCH(E34,Policies!$A:$A,0)),14))</f>
        <v/>
      </c>
      <c r="N34" s="37">
        <f>IF(OR(E34="",K34=""),"",IFERROR(INDEX(Policies!$H:$H,MATCH(E34,Policies!$A:$A,0))&amp;" (v"&amp;F34&amp;")",""))</f>
        <v/>
      </c>
      <c r="O34" s="37">
        <f>IF(A34="","",IF(AND(F34&lt;&gt;"",IFERROR(INDEX(Policies!$B:$B,MATCH(E34,Policies!$A:$A,0))&amp;"","")&lt;&gt;"",F34&amp;""&lt;&gt;IFERROR(INDEX(Policies!$B:$B,MATCH(E34,Policies!$A:$A,0))&amp;"","")),IF(COUNTIFS($A$4:$A$503,A34,$E$4:$E$503,E34,$F$4:$F$503,IFERROR(INDEX(Policies!$B:$B,MATCH(E34,Policies!$A:$A,0))&amp;"",""))&gt;0,"Replaced","Needs new version"),IF(AND(G34="Inform only",I34&lt;&gt;""),"Informed",IF(K34&lt;&gt;"","Confirmed",IF(I34="","Not sent",IF(TODAY()&gt;J34,"Overdue","Pending"))))))</f>
        <v/>
      </c>
      <c r="P34" s="37">
        <f>IF(O34&lt;&gt;"Confirmed","",IF(AND(G34="E-signature",L34&lt;&gt;"E-signature",L34&lt;&gt;"Policy software record"),"Needs e-signature",IF(AND(G34="Signature (paper or e-sign)",L34&lt;&gt;"E-signature",L34&lt;&gt;"Signed paper form",L34&lt;&gt;"Policy software record"),"Needs signature",IF(L34="","Add how confirmed",IF(M34="","Add proof link","Complete")))))</f>
        <v/>
      </c>
      <c r="Q34" s="43">
        <f>IF(O34="Overdue",DATEDIF(J34,TODAY(),"d"),"")</f>
        <v/>
      </c>
    </row>
    <row r="35">
      <c r="B35" s="37">
        <f>IF($A35="","",IFERROR(INDEX(People!$B:$B,MATCH($A35,People!$A:$A,0)),""))</f>
        <v/>
      </c>
      <c r="C35" s="37">
        <f>IF($A35="","",IFERROR(INDEX(People!$C:$C,MATCH($A35,People!$A:$A,0)),""))</f>
        <v/>
      </c>
      <c r="D35" s="37">
        <f>IF($A35="","",IFERROR(INDEX(People!$D:$D,MATCH($A35,People!$A:$A,0)),""))</f>
        <v/>
      </c>
      <c r="G35" s="37">
        <f>IF($E35="","",IFERROR(INDEX(Policies!$E:$E,MATCH($E35,Policies!$A:$A,0)),""))</f>
        <v/>
      </c>
      <c r="J35" s="41">
        <f>IF(OR(I35="",G35="Inform only"),"",I35+IFERROR(INDEX(Policies!$G:$G,MATCH(E35,Policies!$A:$A,0)),14))</f>
        <v/>
      </c>
      <c r="N35" s="37">
        <f>IF(OR(E35="",K35=""),"",IFERROR(INDEX(Policies!$H:$H,MATCH(E35,Policies!$A:$A,0))&amp;" (v"&amp;F35&amp;")",""))</f>
        <v/>
      </c>
      <c r="O35" s="37">
        <f>IF(A35="","",IF(AND(F35&lt;&gt;"",IFERROR(INDEX(Policies!$B:$B,MATCH(E35,Policies!$A:$A,0))&amp;"","")&lt;&gt;"",F35&amp;""&lt;&gt;IFERROR(INDEX(Policies!$B:$B,MATCH(E35,Policies!$A:$A,0))&amp;"","")),IF(COUNTIFS($A$4:$A$503,A35,$E$4:$E$503,E35,$F$4:$F$503,IFERROR(INDEX(Policies!$B:$B,MATCH(E35,Policies!$A:$A,0))&amp;"",""))&gt;0,"Replaced","Needs new version"),IF(AND(G35="Inform only",I35&lt;&gt;""),"Informed",IF(K35&lt;&gt;"","Confirmed",IF(I35="","Not sent",IF(TODAY()&gt;J35,"Overdue","Pending"))))))</f>
        <v/>
      </c>
      <c r="P35" s="37">
        <f>IF(O35&lt;&gt;"Confirmed","",IF(AND(G35="E-signature",L35&lt;&gt;"E-signature",L35&lt;&gt;"Policy software record"),"Needs e-signature",IF(AND(G35="Signature (paper or e-sign)",L35&lt;&gt;"E-signature",L35&lt;&gt;"Signed paper form",L35&lt;&gt;"Policy software record"),"Needs signature",IF(L35="","Add how confirmed",IF(M35="","Add proof link","Complete")))))</f>
        <v/>
      </c>
      <c r="Q35" s="43">
        <f>IF(O35="Overdue",DATEDIF(J35,TODAY(),"d"),"")</f>
        <v/>
      </c>
    </row>
    <row r="36">
      <c r="B36" s="37">
        <f>IF($A36="","",IFERROR(INDEX(People!$B:$B,MATCH($A36,People!$A:$A,0)),""))</f>
        <v/>
      </c>
      <c r="C36" s="37">
        <f>IF($A36="","",IFERROR(INDEX(People!$C:$C,MATCH($A36,People!$A:$A,0)),""))</f>
        <v/>
      </c>
      <c r="D36" s="37">
        <f>IF($A36="","",IFERROR(INDEX(People!$D:$D,MATCH($A36,People!$A:$A,0)),""))</f>
        <v/>
      </c>
      <c r="G36" s="37">
        <f>IF($E36="","",IFERROR(INDEX(Policies!$E:$E,MATCH($E36,Policies!$A:$A,0)),""))</f>
        <v/>
      </c>
      <c r="J36" s="41">
        <f>IF(OR(I36="",G36="Inform only"),"",I36+IFERROR(INDEX(Policies!$G:$G,MATCH(E36,Policies!$A:$A,0)),14))</f>
        <v/>
      </c>
      <c r="N36" s="37">
        <f>IF(OR(E36="",K36=""),"",IFERROR(INDEX(Policies!$H:$H,MATCH(E36,Policies!$A:$A,0))&amp;" (v"&amp;F36&amp;")",""))</f>
        <v/>
      </c>
      <c r="O36" s="37">
        <f>IF(A36="","",IF(AND(F36&lt;&gt;"",IFERROR(INDEX(Policies!$B:$B,MATCH(E36,Policies!$A:$A,0))&amp;"","")&lt;&gt;"",F36&amp;""&lt;&gt;IFERROR(INDEX(Policies!$B:$B,MATCH(E36,Policies!$A:$A,0))&amp;"","")),IF(COUNTIFS($A$4:$A$503,A36,$E$4:$E$503,E36,$F$4:$F$503,IFERROR(INDEX(Policies!$B:$B,MATCH(E36,Policies!$A:$A,0))&amp;"",""))&gt;0,"Replaced","Needs new version"),IF(AND(G36="Inform only",I36&lt;&gt;""),"Informed",IF(K36&lt;&gt;"","Confirmed",IF(I36="","Not sent",IF(TODAY()&gt;J36,"Overdue","Pending"))))))</f>
        <v/>
      </c>
      <c r="P36" s="37">
        <f>IF(O36&lt;&gt;"Confirmed","",IF(AND(G36="E-signature",L36&lt;&gt;"E-signature",L36&lt;&gt;"Policy software record"),"Needs e-signature",IF(AND(G36="Signature (paper or e-sign)",L36&lt;&gt;"E-signature",L36&lt;&gt;"Signed paper form",L36&lt;&gt;"Policy software record"),"Needs signature",IF(L36="","Add how confirmed",IF(M36="","Add proof link","Complete")))))</f>
        <v/>
      </c>
      <c r="Q36" s="43">
        <f>IF(O36="Overdue",DATEDIF(J36,TODAY(),"d"),"")</f>
        <v/>
      </c>
    </row>
    <row r="37">
      <c r="B37" s="37">
        <f>IF($A37="","",IFERROR(INDEX(People!$B:$B,MATCH($A37,People!$A:$A,0)),""))</f>
        <v/>
      </c>
      <c r="C37" s="37">
        <f>IF($A37="","",IFERROR(INDEX(People!$C:$C,MATCH($A37,People!$A:$A,0)),""))</f>
        <v/>
      </c>
      <c r="D37" s="37">
        <f>IF($A37="","",IFERROR(INDEX(People!$D:$D,MATCH($A37,People!$A:$A,0)),""))</f>
        <v/>
      </c>
      <c r="G37" s="37">
        <f>IF($E37="","",IFERROR(INDEX(Policies!$E:$E,MATCH($E37,Policies!$A:$A,0)),""))</f>
        <v/>
      </c>
      <c r="J37" s="41">
        <f>IF(OR(I37="",G37="Inform only"),"",I37+IFERROR(INDEX(Policies!$G:$G,MATCH(E37,Policies!$A:$A,0)),14))</f>
        <v/>
      </c>
      <c r="N37" s="37">
        <f>IF(OR(E37="",K37=""),"",IFERROR(INDEX(Policies!$H:$H,MATCH(E37,Policies!$A:$A,0))&amp;" (v"&amp;F37&amp;")",""))</f>
        <v/>
      </c>
      <c r="O37" s="37">
        <f>IF(A37="","",IF(AND(F37&lt;&gt;"",IFERROR(INDEX(Policies!$B:$B,MATCH(E37,Policies!$A:$A,0))&amp;"","")&lt;&gt;"",F37&amp;""&lt;&gt;IFERROR(INDEX(Policies!$B:$B,MATCH(E37,Policies!$A:$A,0))&amp;"","")),IF(COUNTIFS($A$4:$A$503,A37,$E$4:$E$503,E37,$F$4:$F$503,IFERROR(INDEX(Policies!$B:$B,MATCH(E37,Policies!$A:$A,0))&amp;"",""))&gt;0,"Replaced","Needs new version"),IF(AND(G37="Inform only",I37&lt;&gt;""),"Informed",IF(K37&lt;&gt;"","Confirmed",IF(I37="","Not sent",IF(TODAY()&gt;J37,"Overdue","Pending"))))))</f>
        <v/>
      </c>
      <c r="P37" s="37">
        <f>IF(O37&lt;&gt;"Confirmed","",IF(AND(G37="E-signature",L37&lt;&gt;"E-signature",L37&lt;&gt;"Policy software record"),"Needs e-signature",IF(AND(G37="Signature (paper or e-sign)",L37&lt;&gt;"E-signature",L37&lt;&gt;"Signed paper form",L37&lt;&gt;"Policy software record"),"Needs signature",IF(L37="","Add how confirmed",IF(M37="","Add proof link","Complete")))))</f>
        <v/>
      </c>
      <c r="Q37" s="43">
        <f>IF(O37="Overdue",DATEDIF(J37,TODAY(),"d"),"")</f>
        <v/>
      </c>
    </row>
    <row r="38">
      <c r="B38" s="37">
        <f>IF($A38="","",IFERROR(INDEX(People!$B:$B,MATCH($A38,People!$A:$A,0)),""))</f>
        <v/>
      </c>
      <c r="C38" s="37">
        <f>IF($A38="","",IFERROR(INDEX(People!$C:$C,MATCH($A38,People!$A:$A,0)),""))</f>
        <v/>
      </c>
      <c r="D38" s="37">
        <f>IF($A38="","",IFERROR(INDEX(People!$D:$D,MATCH($A38,People!$A:$A,0)),""))</f>
        <v/>
      </c>
      <c r="G38" s="37">
        <f>IF($E38="","",IFERROR(INDEX(Policies!$E:$E,MATCH($E38,Policies!$A:$A,0)),""))</f>
        <v/>
      </c>
      <c r="J38" s="41">
        <f>IF(OR(I38="",G38="Inform only"),"",I38+IFERROR(INDEX(Policies!$G:$G,MATCH(E38,Policies!$A:$A,0)),14))</f>
        <v/>
      </c>
      <c r="N38" s="37">
        <f>IF(OR(E38="",K38=""),"",IFERROR(INDEX(Policies!$H:$H,MATCH(E38,Policies!$A:$A,0))&amp;" (v"&amp;F38&amp;")",""))</f>
        <v/>
      </c>
      <c r="O38" s="37">
        <f>IF(A38="","",IF(AND(F38&lt;&gt;"",IFERROR(INDEX(Policies!$B:$B,MATCH(E38,Policies!$A:$A,0))&amp;"","")&lt;&gt;"",F38&amp;""&lt;&gt;IFERROR(INDEX(Policies!$B:$B,MATCH(E38,Policies!$A:$A,0))&amp;"","")),IF(COUNTIFS($A$4:$A$503,A38,$E$4:$E$503,E38,$F$4:$F$503,IFERROR(INDEX(Policies!$B:$B,MATCH(E38,Policies!$A:$A,0))&amp;"",""))&gt;0,"Replaced","Needs new version"),IF(AND(G38="Inform only",I38&lt;&gt;""),"Informed",IF(K38&lt;&gt;"","Confirmed",IF(I38="","Not sent",IF(TODAY()&gt;J38,"Overdue","Pending"))))))</f>
        <v/>
      </c>
      <c r="P38" s="37">
        <f>IF(O38&lt;&gt;"Confirmed","",IF(AND(G38="E-signature",L38&lt;&gt;"E-signature",L38&lt;&gt;"Policy software record"),"Needs e-signature",IF(AND(G38="Signature (paper or e-sign)",L38&lt;&gt;"E-signature",L38&lt;&gt;"Signed paper form",L38&lt;&gt;"Policy software record"),"Needs signature",IF(L38="","Add how confirmed",IF(M38="","Add proof link","Complete")))))</f>
        <v/>
      </c>
      <c r="Q38" s="43">
        <f>IF(O38="Overdue",DATEDIF(J38,TODAY(),"d"),"")</f>
        <v/>
      </c>
    </row>
    <row r="39">
      <c r="B39" s="37">
        <f>IF($A39="","",IFERROR(INDEX(People!$B:$B,MATCH($A39,People!$A:$A,0)),""))</f>
        <v/>
      </c>
      <c r="C39" s="37">
        <f>IF($A39="","",IFERROR(INDEX(People!$C:$C,MATCH($A39,People!$A:$A,0)),""))</f>
        <v/>
      </c>
      <c r="D39" s="37">
        <f>IF($A39="","",IFERROR(INDEX(People!$D:$D,MATCH($A39,People!$A:$A,0)),""))</f>
        <v/>
      </c>
      <c r="G39" s="37">
        <f>IF($E39="","",IFERROR(INDEX(Policies!$E:$E,MATCH($E39,Policies!$A:$A,0)),""))</f>
        <v/>
      </c>
      <c r="J39" s="41">
        <f>IF(OR(I39="",G39="Inform only"),"",I39+IFERROR(INDEX(Policies!$G:$G,MATCH(E39,Policies!$A:$A,0)),14))</f>
        <v/>
      </c>
      <c r="N39" s="37">
        <f>IF(OR(E39="",K39=""),"",IFERROR(INDEX(Policies!$H:$H,MATCH(E39,Policies!$A:$A,0))&amp;" (v"&amp;F39&amp;")",""))</f>
        <v/>
      </c>
      <c r="O39" s="37">
        <f>IF(A39="","",IF(AND(F39&lt;&gt;"",IFERROR(INDEX(Policies!$B:$B,MATCH(E39,Policies!$A:$A,0))&amp;"","")&lt;&gt;"",F39&amp;""&lt;&gt;IFERROR(INDEX(Policies!$B:$B,MATCH(E39,Policies!$A:$A,0))&amp;"","")),IF(COUNTIFS($A$4:$A$503,A39,$E$4:$E$503,E39,$F$4:$F$503,IFERROR(INDEX(Policies!$B:$B,MATCH(E39,Policies!$A:$A,0))&amp;"",""))&gt;0,"Replaced","Needs new version"),IF(AND(G39="Inform only",I39&lt;&gt;""),"Informed",IF(K39&lt;&gt;"","Confirmed",IF(I39="","Not sent",IF(TODAY()&gt;J39,"Overdue","Pending"))))))</f>
        <v/>
      </c>
      <c r="P39" s="37">
        <f>IF(O39&lt;&gt;"Confirmed","",IF(AND(G39="E-signature",L39&lt;&gt;"E-signature",L39&lt;&gt;"Policy software record"),"Needs e-signature",IF(AND(G39="Signature (paper or e-sign)",L39&lt;&gt;"E-signature",L39&lt;&gt;"Signed paper form",L39&lt;&gt;"Policy software record"),"Needs signature",IF(L39="","Add how confirmed",IF(M39="","Add proof link","Complete")))))</f>
        <v/>
      </c>
      <c r="Q39" s="43">
        <f>IF(O39="Overdue",DATEDIF(J39,TODAY(),"d"),"")</f>
        <v/>
      </c>
    </row>
    <row r="40">
      <c r="B40" s="37">
        <f>IF($A40="","",IFERROR(INDEX(People!$B:$B,MATCH($A40,People!$A:$A,0)),""))</f>
        <v/>
      </c>
      <c r="C40" s="37">
        <f>IF($A40="","",IFERROR(INDEX(People!$C:$C,MATCH($A40,People!$A:$A,0)),""))</f>
        <v/>
      </c>
      <c r="D40" s="37">
        <f>IF($A40="","",IFERROR(INDEX(People!$D:$D,MATCH($A40,People!$A:$A,0)),""))</f>
        <v/>
      </c>
      <c r="G40" s="37">
        <f>IF($E40="","",IFERROR(INDEX(Policies!$E:$E,MATCH($E40,Policies!$A:$A,0)),""))</f>
        <v/>
      </c>
      <c r="J40" s="41">
        <f>IF(OR(I40="",G40="Inform only"),"",I40+IFERROR(INDEX(Policies!$G:$G,MATCH(E40,Policies!$A:$A,0)),14))</f>
        <v/>
      </c>
      <c r="N40" s="37">
        <f>IF(OR(E40="",K40=""),"",IFERROR(INDEX(Policies!$H:$H,MATCH(E40,Policies!$A:$A,0))&amp;" (v"&amp;F40&amp;")",""))</f>
        <v/>
      </c>
      <c r="O40" s="37">
        <f>IF(A40="","",IF(AND(F40&lt;&gt;"",IFERROR(INDEX(Policies!$B:$B,MATCH(E40,Policies!$A:$A,0))&amp;"","")&lt;&gt;"",F40&amp;""&lt;&gt;IFERROR(INDEX(Policies!$B:$B,MATCH(E40,Policies!$A:$A,0))&amp;"","")),IF(COUNTIFS($A$4:$A$503,A40,$E$4:$E$503,E40,$F$4:$F$503,IFERROR(INDEX(Policies!$B:$B,MATCH(E40,Policies!$A:$A,0))&amp;"",""))&gt;0,"Replaced","Needs new version"),IF(AND(G40="Inform only",I40&lt;&gt;""),"Informed",IF(K40&lt;&gt;"","Confirmed",IF(I40="","Not sent",IF(TODAY()&gt;J40,"Overdue","Pending"))))))</f>
        <v/>
      </c>
      <c r="P40" s="37">
        <f>IF(O40&lt;&gt;"Confirmed","",IF(AND(G40="E-signature",L40&lt;&gt;"E-signature",L40&lt;&gt;"Policy software record"),"Needs e-signature",IF(AND(G40="Signature (paper or e-sign)",L40&lt;&gt;"E-signature",L40&lt;&gt;"Signed paper form",L40&lt;&gt;"Policy software record"),"Needs signature",IF(L40="","Add how confirmed",IF(M40="","Add proof link","Complete")))))</f>
        <v/>
      </c>
      <c r="Q40" s="43">
        <f>IF(O40="Overdue",DATEDIF(J40,TODAY(),"d"),"")</f>
        <v/>
      </c>
    </row>
    <row r="41">
      <c r="B41" s="37">
        <f>IF($A41="","",IFERROR(INDEX(People!$B:$B,MATCH($A41,People!$A:$A,0)),""))</f>
        <v/>
      </c>
      <c r="C41" s="37">
        <f>IF($A41="","",IFERROR(INDEX(People!$C:$C,MATCH($A41,People!$A:$A,0)),""))</f>
        <v/>
      </c>
      <c r="D41" s="37">
        <f>IF($A41="","",IFERROR(INDEX(People!$D:$D,MATCH($A41,People!$A:$A,0)),""))</f>
        <v/>
      </c>
      <c r="G41" s="37">
        <f>IF($E41="","",IFERROR(INDEX(Policies!$E:$E,MATCH($E41,Policies!$A:$A,0)),""))</f>
        <v/>
      </c>
      <c r="J41" s="41">
        <f>IF(OR(I41="",G41="Inform only"),"",I41+IFERROR(INDEX(Policies!$G:$G,MATCH(E41,Policies!$A:$A,0)),14))</f>
        <v/>
      </c>
      <c r="N41" s="37">
        <f>IF(OR(E41="",K41=""),"",IFERROR(INDEX(Policies!$H:$H,MATCH(E41,Policies!$A:$A,0))&amp;" (v"&amp;F41&amp;")",""))</f>
        <v/>
      </c>
      <c r="O41" s="37">
        <f>IF(A41="","",IF(AND(F41&lt;&gt;"",IFERROR(INDEX(Policies!$B:$B,MATCH(E41,Policies!$A:$A,0))&amp;"","")&lt;&gt;"",F41&amp;""&lt;&gt;IFERROR(INDEX(Policies!$B:$B,MATCH(E41,Policies!$A:$A,0))&amp;"","")),IF(COUNTIFS($A$4:$A$503,A41,$E$4:$E$503,E41,$F$4:$F$503,IFERROR(INDEX(Policies!$B:$B,MATCH(E41,Policies!$A:$A,0))&amp;"",""))&gt;0,"Replaced","Needs new version"),IF(AND(G41="Inform only",I41&lt;&gt;""),"Informed",IF(K41&lt;&gt;"","Confirmed",IF(I41="","Not sent",IF(TODAY()&gt;J41,"Overdue","Pending"))))))</f>
        <v/>
      </c>
      <c r="P41" s="37">
        <f>IF(O41&lt;&gt;"Confirmed","",IF(AND(G41="E-signature",L41&lt;&gt;"E-signature",L41&lt;&gt;"Policy software record"),"Needs e-signature",IF(AND(G41="Signature (paper or e-sign)",L41&lt;&gt;"E-signature",L41&lt;&gt;"Signed paper form",L41&lt;&gt;"Policy software record"),"Needs signature",IF(L41="","Add how confirmed",IF(M41="","Add proof link","Complete")))))</f>
        <v/>
      </c>
      <c r="Q41" s="43">
        <f>IF(O41="Overdue",DATEDIF(J41,TODAY(),"d"),"")</f>
        <v/>
      </c>
    </row>
    <row r="42">
      <c r="B42" s="37">
        <f>IF($A42="","",IFERROR(INDEX(People!$B:$B,MATCH($A42,People!$A:$A,0)),""))</f>
        <v/>
      </c>
      <c r="C42" s="37">
        <f>IF($A42="","",IFERROR(INDEX(People!$C:$C,MATCH($A42,People!$A:$A,0)),""))</f>
        <v/>
      </c>
      <c r="D42" s="37">
        <f>IF($A42="","",IFERROR(INDEX(People!$D:$D,MATCH($A42,People!$A:$A,0)),""))</f>
        <v/>
      </c>
      <c r="G42" s="37">
        <f>IF($E42="","",IFERROR(INDEX(Policies!$E:$E,MATCH($E42,Policies!$A:$A,0)),""))</f>
        <v/>
      </c>
      <c r="J42" s="41">
        <f>IF(OR(I42="",G42="Inform only"),"",I42+IFERROR(INDEX(Policies!$G:$G,MATCH(E42,Policies!$A:$A,0)),14))</f>
        <v/>
      </c>
      <c r="N42" s="37">
        <f>IF(OR(E42="",K42=""),"",IFERROR(INDEX(Policies!$H:$H,MATCH(E42,Policies!$A:$A,0))&amp;" (v"&amp;F42&amp;")",""))</f>
        <v/>
      </c>
      <c r="O42" s="37">
        <f>IF(A42="","",IF(AND(F42&lt;&gt;"",IFERROR(INDEX(Policies!$B:$B,MATCH(E42,Policies!$A:$A,0))&amp;"","")&lt;&gt;"",F42&amp;""&lt;&gt;IFERROR(INDEX(Policies!$B:$B,MATCH(E42,Policies!$A:$A,0))&amp;"","")),IF(COUNTIFS($A$4:$A$503,A42,$E$4:$E$503,E42,$F$4:$F$503,IFERROR(INDEX(Policies!$B:$B,MATCH(E42,Policies!$A:$A,0))&amp;"",""))&gt;0,"Replaced","Needs new version"),IF(AND(G42="Inform only",I42&lt;&gt;""),"Informed",IF(K42&lt;&gt;"","Confirmed",IF(I42="","Not sent",IF(TODAY()&gt;J42,"Overdue","Pending"))))))</f>
        <v/>
      </c>
      <c r="P42" s="37">
        <f>IF(O42&lt;&gt;"Confirmed","",IF(AND(G42="E-signature",L42&lt;&gt;"E-signature",L42&lt;&gt;"Policy software record"),"Needs e-signature",IF(AND(G42="Signature (paper or e-sign)",L42&lt;&gt;"E-signature",L42&lt;&gt;"Signed paper form",L42&lt;&gt;"Policy software record"),"Needs signature",IF(L42="","Add how confirmed",IF(M42="","Add proof link","Complete")))))</f>
        <v/>
      </c>
      <c r="Q42" s="43">
        <f>IF(O42="Overdue",DATEDIF(J42,TODAY(),"d"),"")</f>
        <v/>
      </c>
    </row>
    <row r="43">
      <c r="B43" s="37">
        <f>IF($A43="","",IFERROR(INDEX(People!$B:$B,MATCH($A43,People!$A:$A,0)),""))</f>
        <v/>
      </c>
      <c r="C43" s="37">
        <f>IF($A43="","",IFERROR(INDEX(People!$C:$C,MATCH($A43,People!$A:$A,0)),""))</f>
        <v/>
      </c>
      <c r="D43" s="37">
        <f>IF($A43="","",IFERROR(INDEX(People!$D:$D,MATCH($A43,People!$A:$A,0)),""))</f>
        <v/>
      </c>
      <c r="G43" s="37">
        <f>IF($E43="","",IFERROR(INDEX(Policies!$E:$E,MATCH($E43,Policies!$A:$A,0)),""))</f>
        <v/>
      </c>
      <c r="J43" s="41">
        <f>IF(OR(I43="",G43="Inform only"),"",I43+IFERROR(INDEX(Policies!$G:$G,MATCH(E43,Policies!$A:$A,0)),14))</f>
        <v/>
      </c>
      <c r="N43" s="37">
        <f>IF(OR(E43="",K43=""),"",IFERROR(INDEX(Policies!$H:$H,MATCH(E43,Policies!$A:$A,0))&amp;" (v"&amp;F43&amp;")",""))</f>
        <v/>
      </c>
      <c r="O43" s="37">
        <f>IF(A43="","",IF(AND(F43&lt;&gt;"",IFERROR(INDEX(Policies!$B:$B,MATCH(E43,Policies!$A:$A,0))&amp;"","")&lt;&gt;"",F43&amp;""&lt;&gt;IFERROR(INDEX(Policies!$B:$B,MATCH(E43,Policies!$A:$A,0))&amp;"","")),IF(COUNTIFS($A$4:$A$503,A43,$E$4:$E$503,E43,$F$4:$F$503,IFERROR(INDEX(Policies!$B:$B,MATCH(E43,Policies!$A:$A,0))&amp;"",""))&gt;0,"Replaced","Needs new version"),IF(AND(G43="Inform only",I43&lt;&gt;""),"Informed",IF(K43&lt;&gt;"","Confirmed",IF(I43="","Not sent",IF(TODAY()&gt;J43,"Overdue","Pending"))))))</f>
        <v/>
      </c>
      <c r="P43" s="37">
        <f>IF(O43&lt;&gt;"Confirmed","",IF(AND(G43="E-signature",L43&lt;&gt;"E-signature",L43&lt;&gt;"Policy software record"),"Needs e-signature",IF(AND(G43="Signature (paper or e-sign)",L43&lt;&gt;"E-signature",L43&lt;&gt;"Signed paper form",L43&lt;&gt;"Policy software record"),"Needs signature",IF(L43="","Add how confirmed",IF(M43="","Add proof link","Complete")))))</f>
        <v/>
      </c>
      <c r="Q43" s="43">
        <f>IF(O43="Overdue",DATEDIF(J43,TODAY(),"d"),"")</f>
        <v/>
      </c>
    </row>
    <row r="44">
      <c r="B44" s="37">
        <f>IF($A44="","",IFERROR(INDEX(People!$B:$B,MATCH($A44,People!$A:$A,0)),""))</f>
        <v/>
      </c>
      <c r="C44" s="37">
        <f>IF($A44="","",IFERROR(INDEX(People!$C:$C,MATCH($A44,People!$A:$A,0)),""))</f>
        <v/>
      </c>
      <c r="D44" s="37">
        <f>IF($A44="","",IFERROR(INDEX(People!$D:$D,MATCH($A44,People!$A:$A,0)),""))</f>
        <v/>
      </c>
      <c r="G44" s="37">
        <f>IF($E44="","",IFERROR(INDEX(Policies!$E:$E,MATCH($E44,Policies!$A:$A,0)),""))</f>
        <v/>
      </c>
      <c r="J44" s="41">
        <f>IF(OR(I44="",G44="Inform only"),"",I44+IFERROR(INDEX(Policies!$G:$G,MATCH(E44,Policies!$A:$A,0)),14))</f>
        <v/>
      </c>
      <c r="N44" s="37">
        <f>IF(OR(E44="",K44=""),"",IFERROR(INDEX(Policies!$H:$H,MATCH(E44,Policies!$A:$A,0))&amp;" (v"&amp;F44&amp;")",""))</f>
        <v/>
      </c>
      <c r="O44" s="37">
        <f>IF(A44="","",IF(AND(F44&lt;&gt;"",IFERROR(INDEX(Policies!$B:$B,MATCH(E44,Policies!$A:$A,0))&amp;"","")&lt;&gt;"",F44&amp;""&lt;&gt;IFERROR(INDEX(Policies!$B:$B,MATCH(E44,Policies!$A:$A,0))&amp;"","")),IF(COUNTIFS($A$4:$A$503,A44,$E$4:$E$503,E44,$F$4:$F$503,IFERROR(INDEX(Policies!$B:$B,MATCH(E44,Policies!$A:$A,0))&amp;"",""))&gt;0,"Replaced","Needs new version"),IF(AND(G44="Inform only",I44&lt;&gt;""),"Informed",IF(K44&lt;&gt;"","Confirmed",IF(I44="","Not sent",IF(TODAY()&gt;J44,"Overdue","Pending"))))))</f>
        <v/>
      </c>
      <c r="P44" s="37">
        <f>IF(O44&lt;&gt;"Confirmed","",IF(AND(G44="E-signature",L44&lt;&gt;"E-signature",L44&lt;&gt;"Policy software record"),"Needs e-signature",IF(AND(G44="Signature (paper or e-sign)",L44&lt;&gt;"E-signature",L44&lt;&gt;"Signed paper form",L44&lt;&gt;"Policy software record"),"Needs signature",IF(L44="","Add how confirmed",IF(M44="","Add proof link","Complete")))))</f>
        <v/>
      </c>
      <c r="Q44" s="43">
        <f>IF(O44="Overdue",DATEDIF(J44,TODAY(),"d"),"")</f>
        <v/>
      </c>
    </row>
    <row r="45">
      <c r="B45" s="37">
        <f>IF($A45="","",IFERROR(INDEX(People!$B:$B,MATCH($A45,People!$A:$A,0)),""))</f>
        <v/>
      </c>
      <c r="C45" s="37">
        <f>IF($A45="","",IFERROR(INDEX(People!$C:$C,MATCH($A45,People!$A:$A,0)),""))</f>
        <v/>
      </c>
      <c r="D45" s="37">
        <f>IF($A45="","",IFERROR(INDEX(People!$D:$D,MATCH($A45,People!$A:$A,0)),""))</f>
        <v/>
      </c>
      <c r="G45" s="37">
        <f>IF($E45="","",IFERROR(INDEX(Policies!$E:$E,MATCH($E45,Policies!$A:$A,0)),""))</f>
        <v/>
      </c>
      <c r="J45" s="41">
        <f>IF(OR(I45="",G45="Inform only"),"",I45+IFERROR(INDEX(Policies!$G:$G,MATCH(E45,Policies!$A:$A,0)),14))</f>
        <v/>
      </c>
      <c r="N45" s="37">
        <f>IF(OR(E45="",K45=""),"",IFERROR(INDEX(Policies!$H:$H,MATCH(E45,Policies!$A:$A,0))&amp;" (v"&amp;F45&amp;")",""))</f>
        <v/>
      </c>
      <c r="O45" s="37">
        <f>IF(A45="","",IF(AND(F45&lt;&gt;"",IFERROR(INDEX(Policies!$B:$B,MATCH(E45,Policies!$A:$A,0))&amp;"","")&lt;&gt;"",F45&amp;""&lt;&gt;IFERROR(INDEX(Policies!$B:$B,MATCH(E45,Policies!$A:$A,0))&amp;"","")),IF(COUNTIFS($A$4:$A$503,A45,$E$4:$E$503,E45,$F$4:$F$503,IFERROR(INDEX(Policies!$B:$B,MATCH(E45,Policies!$A:$A,0))&amp;"",""))&gt;0,"Replaced","Needs new version"),IF(AND(G45="Inform only",I45&lt;&gt;""),"Informed",IF(K45&lt;&gt;"","Confirmed",IF(I45="","Not sent",IF(TODAY()&gt;J45,"Overdue","Pending"))))))</f>
        <v/>
      </c>
      <c r="P45" s="37">
        <f>IF(O45&lt;&gt;"Confirmed","",IF(AND(G45="E-signature",L45&lt;&gt;"E-signature",L45&lt;&gt;"Policy software record"),"Needs e-signature",IF(AND(G45="Signature (paper or e-sign)",L45&lt;&gt;"E-signature",L45&lt;&gt;"Signed paper form",L45&lt;&gt;"Policy software record"),"Needs signature",IF(L45="","Add how confirmed",IF(M45="","Add proof link","Complete")))))</f>
        <v/>
      </c>
      <c r="Q45" s="43">
        <f>IF(O45="Overdue",DATEDIF(J45,TODAY(),"d"),"")</f>
        <v/>
      </c>
    </row>
    <row r="46">
      <c r="B46" s="37">
        <f>IF($A46="","",IFERROR(INDEX(People!$B:$B,MATCH($A46,People!$A:$A,0)),""))</f>
        <v/>
      </c>
      <c r="C46" s="37">
        <f>IF($A46="","",IFERROR(INDEX(People!$C:$C,MATCH($A46,People!$A:$A,0)),""))</f>
        <v/>
      </c>
      <c r="D46" s="37">
        <f>IF($A46="","",IFERROR(INDEX(People!$D:$D,MATCH($A46,People!$A:$A,0)),""))</f>
        <v/>
      </c>
      <c r="G46" s="37">
        <f>IF($E46="","",IFERROR(INDEX(Policies!$E:$E,MATCH($E46,Policies!$A:$A,0)),""))</f>
        <v/>
      </c>
      <c r="J46" s="41">
        <f>IF(OR(I46="",G46="Inform only"),"",I46+IFERROR(INDEX(Policies!$G:$G,MATCH(E46,Policies!$A:$A,0)),14))</f>
        <v/>
      </c>
      <c r="N46" s="37">
        <f>IF(OR(E46="",K46=""),"",IFERROR(INDEX(Policies!$H:$H,MATCH(E46,Policies!$A:$A,0))&amp;" (v"&amp;F46&amp;")",""))</f>
        <v/>
      </c>
      <c r="O46" s="37">
        <f>IF(A46="","",IF(AND(F46&lt;&gt;"",IFERROR(INDEX(Policies!$B:$B,MATCH(E46,Policies!$A:$A,0))&amp;"","")&lt;&gt;"",F46&amp;""&lt;&gt;IFERROR(INDEX(Policies!$B:$B,MATCH(E46,Policies!$A:$A,0))&amp;"","")),IF(COUNTIFS($A$4:$A$503,A46,$E$4:$E$503,E46,$F$4:$F$503,IFERROR(INDEX(Policies!$B:$B,MATCH(E46,Policies!$A:$A,0))&amp;"",""))&gt;0,"Replaced","Needs new version"),IF(AND(G46="Inform only",I46&lt;&gt;""),"Informed",IF(K46&lt;&gt;"","Confirmed",IF(I46="","Not sent",IF(TODAY()&gt;J46,"Overdue","Pending"))))))</f>
        <v/>
      </c>
      <c r="P46" s="37">
        <f>IF(O46&lt;&gt;"Confirmed","",IF(AND(G46="E-signature",L46&lt;&gt;"E-signature",L46&lt;&gt;"Policy software record"),"Needs e-signature",IF(AND(G46="Signature (paper or e-sign)",L46&lt;&gt;"E-signature",L46&lt;&gt;"Signed paper form",L46&lt;&gt;"Policy software record"),"Needs signature",IF(L46="","Add how confirmed",IF(M46="","Add proof link","Complete")))))</f>
        <v/>
      </c>
      <c r="Q46" s="43">
        <f>IF(O46="Overdue",DATEDIF(J46,TODAY(),"d"),"")</f>
        <v/>
      </c>
    </row>
    <row r="47">
      <c r="B47" s="37">
        <f>IF($A47="","",IFERROR(INDEX(People!$B:$B,MATCH($A47,People!$A:$A,0)),""))</f>
        <v/>
      </c>
      <c r="C47" s="37">
        <f>IF($A47="","",IFERROR(INDEX(People!$C:$C,MATCH($A47,People!$A:$A,0)),""))</f>
        <v/>
      </c>
      <c r="D47" s="37">
        <f>IF($A47="","",IFERROR(INDEX(People!$D:$D,MATCH($A47,People!$A:$A,0)),""))</f>
        <v/>
      </c>
      <c r="G47" s="37">
        <f>IF($E47="","",IFERROR(INDEX(Policies!$E:$E,MATCH($E47,Policies!$A:$A,0)),""))</f>
        <v/>
      </c>
      <c r="J47" s="41">
        <f>IF(OR(I47="",G47="Inform only"),"",I47+IFERROR(INDEX(Policies!$G:$G,MATCH(E47,Policies!$A:$A,0)),14))</f>
        <v/>
      </c>
      <c r="N47" s="37">
        <f>IF(OR(E47="",K47=""),"",IFERROR(INDEX(Policies!$H:$H,MATCH(E47,Policies!$A:$A,0))&amp;" (v"&amp;F47&amp;")",""))</f>
        <v/>
      </c>
      <c r="O47" s="37">
        <f>IF(A47="","",IF(AND(F47&lt;&gt;"",IFERROR(INDEX(Policies!$B:$B,MATCH(E47,Policies!$A:$A,0))&amp;"","")&lt;&gt;"",F47&amp;""&lt;&gt;IFERROR(INDEX(Policies!$B:$B,MATCH(E47,Policies!$A:$A,0))&amp;"","")),IF(COUNTIFS($A$4:$A$503,A47,$E$4:$E$503,E47,$F$4:$F$503,IFERROR(INDEX(Policies!$B:$B,MATCH(E47,Policies!$A:$A,0))&amp;"",""))&gt;0,"Replaced","Needs new version"),IF(AND(G47="Inform only",I47&lt;&gt;""),"Informed",IF(K47&lt;&gt;"","Confirmed",IF(I47="","Not sent",IF(TODAY()&gt;J47,"Overdue","Pending"))))))</f>
        <v/>
      </c>
      <c r="P47" s="37">
        <f>IF(O47&lt;&gt;"Confirmed","",IF(AND(G47="E-signature",L47&lt;&gt;"E-signature",L47&lt;&gt;"Policy software record"),"Needs e-signature",IF(AND(G47="Signature (paper or e-sign)",L47&lt;&gt;"E-signature",L47&lt;&gt;"Signed paper form",L47&lt;&gt;"Policy software record"),"Needs signature",IF(L47="","Add how confirmed",IF(M47="","Add proof link","Complete")))))</f>
        <v/>
      </c>
      <c r="Q47" s="43">
        <f>IF(O47="Overdue",DATEDIF(J47,TODAY(),"d"),"")</f>
        <v/>
      </c>
    </row>
    <row r="48">
      <c r="B48" s="37">
        <f>IF($A48="","",IFERROR(INDEX(People!$B:$B,MATCH($A48,People!$A:$A,0)),""))</f>
        <v/>
      </c>
      <c r="C48" s="37">
        <f>IF($A48="","",IFERROR(INDEX(People!$C:$C,MATCH($A48,People!$A:$A,0)),""))</f>
        <v/>
      </c>
      <c r="D48" s="37">
        <f>IF($A48="","",IFERROR(INDEX(People!$D:$D,MATCH($A48,People!$A:$A,0)),""))</f>
        <v/>
      </c>
      <c r="G48" s="37">
        <f>IF($E48="","",IFERROR(INDEX(Policies!$E:$E,MATCH($E48,Policies!$A:$A,0)),""))</f>
        <v/>
      </c>
      <c r="J48" s="41">
        <f>IF(OR(I48="",G48="Inform only"),"",I48+IFERROR(INDEX(Policies!$G:$G,MATCH(E48,Policies!$A:$A,0)),14))</f>
        <v/>
      </c>
      <c r="N48" s="37">
        <f>IF(OR(E48="",K48=""),"",IFERROR(INDEX(Policies!$H:$H,MATCH(E48,Policies!$A:$A,0))&amp;" (v"&amp;F48&amp;")",""))</f>
        <v/>
      </c>
      <c r="O48" s="37">
        <f>IF(A48="","",IF(AND(F48&lt;&gt;"",IFERROR(INDEX(Policies!$B:$B,MATCH(E48,Policies!$A:$A,0))&amp;"","")&lt;&gt;"",F48&amp;""&lt;&gt;IFERROR(INDEX(Policies!$B:$B,MATCH(E48,Policies!$A:$A,0))&amp;"","")),IF(COUNTIFS($A$4:$A$503,A48,$E$4:$E$503,E48,$F$4:$F$503,IFERROR(INDEX(Policies!$B:$B,MATCH(E48,Policies!$A:$A,0))&amp;"",""))&gt;0,"Replaced","Needs new version"),IF(AND(G48="Inform only",I48&lt;&gt;""),"Informed",IF(K48&lt;&gt;"","Confirmed",IF(I48="","Not sent",IF(TODAY()&gt;J48,"Overdue","Pending"))))))</f>
        <v/>
      </c>
      <c r="P48" s="37">
        <f>IF(O48&lt;&gt;"Confirmed","",IF(AND(G48="E-signature",L48&lt;&gt;"E-signature",L48&lt;&gt;"Policy software record"),"Needs e-signature",IF(AND(G48="Signature (paper or e-sign)",L48&lt;&gt;"E-signature",L48&lt;&gt;"Signed paper form",L48&lt;&gt;"Policy software record"),"Needs signature",IF(L48="","Add how confirmed",IF(M48="","Add proof link","Complete")))))</f>
        <v/>
      </c>
      <c r="Q48" s="43">
        <f>IF(O48="Overdue",DATEDIF(J48,TODAY(),"d"),"")</f>
        <v/>
      </c>
    </row>
    <row r="49">
      <c r="B49" s="37">
        <f>IF($A49="","",IFERROR(INDEX(People!$B:$B,MATCH($A49,People!$A:$A,0)),""))</f>
        <v/>
      </c>
      <c r="C49" s="37">
        <f>IF($A49="","",IFERROR(INDEX(People!$C:$C,MATCH($A49,People!$A:$A,0)),""))</f>
        <v/>
      </c>
      <c r="D49" s="37">
        <f>IF($A49="","",IFERROR(INDEX(People!$D:$D,MATCH($A49,People!$A:$A,0)),""))</f>
        <v/>
      </c>
      <c r="G49" s="37">
        <f>IF($E49="","",IFERROR(INDEX(Policies!$E:$E,MATCH($E49,Policies!$A:$A,0)),""))</f>
        <v/>
      </c>
      <c r="J49" s="41">
        <f>IF(OR(I49="",G49="Inform only"),"",I49+IFERROR(INDEX(Policies!$G:$G,MATCH(E49,Policies!$A:$A,0)),14))</f>
        <v/>
      </c>
      <c r="N49" s="37">
        <f>IF(OR(E49="",K49=""),"",IFERROR(INDEX(Policies!$H:$H,MATCH(E49,Policies!$A:$A,0))&amp;" (v"&amp;F49&amp;")",""))</f>
        <v/>
      </c>
      <c r="O49" s="37">
        <f>IF(A49="","",IF(AND(F49&lt;&gt;"",IFERROR(INDEX(Policies!$B:$B,MATCH(E49,Policies!$A:$A,0))&amp;"","")&lt;&gt;"",F49&amp;""&lt;&gt;IFERROR(INDEX(Policies!$B:$B,MATCH(E49,Policies!$A:$A,0))&amp;"","")),IF(COUNTIFS($A$4:$A$503,A49,$E$4:$E$503,E49,$F$4:$F$503,IFERROR(INDEX(Policies!$B:$B,MATCH(E49,Policies!$A:$A,0))&amp;"",""))&gt;0,"Replaced","Needs new version"),IF(AND(G49="Inform only",I49&lt;&gt;""),"Informed",IF(K49&lt;&gt;"","Confirmed",IF(I49="","Not sent",IF(TODAY()&gt;J49,"Overdue","Pending"))))))</f>
        <v/>
      </c>
      <c r="P49" s="37">
        <f>IF(O49&lt;&gt;"Confirmed","",IF(AND(G49="E-signature",L49&lt;&gt;"E-signature",L49&lt;&gt;"Policy software record"),"Needs e-signature",IF(AND(G49="Signature (paper or e-sign)",L49&lt;&gt;"E-signature",L49&lt;&gt;"Signed paper form",L49&lt;&gt;"Policy software record"),"Needs signature",IF(L49="","Add how confirmed",IF(M49="","Add proof link","Complete")))))</f>
        <v/>
      </c>
      <c r="Q49" s="43">
        <f>IF(O49="Overdue",DATEDIF(J49,TODAY(),"d"),"")</f>
        <v/>
      </c>
    </row>
    <row r="50">
      <c r="B50" s="37">
        <f>IF($A50="","",IFERROR(INDEX(People!$B:$B,MATCH($A50,People!$A:$A,0)),""))</f>
        <v/>
      </c>
      <c r="C50" s="37">
        <f>IF($A50="","",IFERROR(INDEX(People!$C:$C,MATCH($A50,People!$A:$A,0)),""))</f>
        <v/>
      </c>
      <c r="D50" s="37">
        <f>IF($A50="","",IFERROR(INDEX(People!$D:$D,MATCH($A50,People!$A:$A,0)),""))</f>
        <v/>
      </c>
      <c r="G50" s="37">
        <f>IF($E50="","",IFERROR(INDEX(Policies!$E:$E,MATCH($E50,Policies!$A:$A,0)),""))</f>
        <v/>
      </c>
      <c r="J50" s="41">
        <f>IF(OR(I50="",G50="Inform only"),"",I50+IFERROR(INDEX(Policies!$G:$G,MATCH(E50,Policies!$A:$A,0)),14))</f>
        <v/>
      </c>
      <c r="N50" s="37">
        <f>IF(OR(E50="",K50=""),"",IFERROR(INDEX(Policies!$H:$H,MATCH(E50,Policies!$A:$A,0))&amp;" (v"&amp;F50&amp;")",""))</f>
        <v/>
      </c>
      <c r="O50" s="37">
        <f>IF(A50="","",IF(AND(F50&lt;&gt;"",IFERROR(INDEX(Policies!$B:$B,MATCH(E50,Policies!$A:$A,0))&amp;"","")&lt;&gt;"",F50&amp;""&lt;&gt;IFERROR(INDEX(Policies!$B:$B,MATCH(E50,Policies!$A:$A,0))&amp;"","")),IF(COUNTIFS($A$4:$A$503,A50,$E$4:$E$503,E50,$F$4:$F$503,IFERROR(INDEX(Policies!$B:$B,MATCH(E50,Policies!$A:$A,0))&amp;"",""))&gt;0,"Replaced","Needs new version"),IF(AND(G50="Inform only",I50&lt;&gt;""),"Informed",IF(K50&lt;&gt;"","Confirmed",IF(I50="","Not sent",IF(TODAY()&gt;J50,"Overdue","Pending"))))))</f>
        <v/>
      </c>
      <c r="P50" s="37">
        <f>IF(O50&lt;&gt;"Confirmed","",IF(AND(G50="E-signature",L50&lt;&gt;"E-signature",L50&lt;&gt;"Policy software record"),"Needs e-signature",IF(AND(G50="Signature (paper or e-sign)",L50&lt;&gt;"E-signature",L50&lt;&gt;"Signed paper form",L50&lt;&gt;"Policy software record"),"Needs signature",IF(L50="","Add how confirmed",IF(M50="","Add proof link","Complete")))))</f>
        <v/>
      </c>
      <c r="Q50" s="43">
        <f>IF(O50="Overdue",DATEDIF(J50,TODAY(),"d"),"")</f>
        <v/>
      </c>
    </row>
    <row r="51">
      <c r="B51" s="37">
        <f>IF($A51="","",IFERROR(INDEX(People!$B:$B,MATCH($A51,People!$A:$A,0)),""))</f>
        <v/>
      </c>
      <c r="C51" s="37">
        <f>IF($A51="","",IFERROR(INDEX(People!$C:$C,MATCH($A51,People!$A:$A,0)),""))</f>
        <v/>
      </c>
      <c r="D51" s="37">
        <f>IF($A51="","",IFERROR(INDEX(People!$D:$D,MATCH($A51,People!$A:$A,0)),""))</f>
        <v/>
      </c>
      <c r="G51" s="37">
        <f>IF($E51="","",IFERROR(INDEX(Policies!$E:$E,MATCH($E51,Policies!$A:$A,0)),""))</f>
        <v/>
      </c>
      <c r="J51" s="41">
        <f>IF(OR(I51="",G51="Inform only"),"",I51+IFERROR(INDEX(Policies!$G:$G,MATCH(E51,Policies!$A:$A,0)),14))</f>
        <v/>
      </c>
      <c r="N51" s="37">
        <f>IF(OR(E51="",K51=""),"",IFERROR(INDEX(Policies!$H:$H,MATCH(E51,Policies!$A:$A,0))&amp;" (v"&amp;F51&amp;")",""))</f>
        <v/>
      </c>
      <c r="O51" s="37">
        <f>IF(A51="","",IF(AND(F51&lt;&gt;"",IFERROR(INDEX(Policies!$B:$B,MATCH(E51,Policies!$A:$A,0))&amp;"","")&lt;&gt;"",F51&amp;""&lt;&gt;IFERROR(INDEX(Policies!$B:$B,MATCH(E51,Policies!$A:$A,0))&amp;"","")),IF(COUNTIFS($A$4:$A$503,A51,$E$4:$E$503,E51,$F$4:$F$503,IFERROR(INDEX(Policies!$B:$B,MATCH(E51,Policies!$A:$A,0))&amp;"",""))&gt;0,"Replaced","Needs new version"),IF(AND(G51="Inform only",I51&lt;&gt;""),"Informed",IF(K51&lt;&gt;"","Confirmed",IF(I51="","Not sent",IF(TODAY()&gt;J51,"Overdue","Pending"))))))</f>
        <v/>
      </c>
      <c r="P51" s="37">
        <f>IF(O51&lt;&gt;"Confirmed","",IF(AND(G51="E-signature",L51&lt;&gt;"E-signature",L51&lt;&gt;"Policy software record"),"Needs e-signature",IF(AND(G51="Signature (paper or e-sign)",L51&lt;&gt;"E-signature",L51&lt;&gt;"Signed paper form",L51&lt;&gt;"Policy software record"),"Needs signature",IF(L51="","Add how confirmed",IF(M51="","Add proof link","Complete")))))</f>
        <v/>
      </c>
      <c r="Q51" s="43">
        <f>IF(O51="Overdue",DATEDIF(J51,TODAY(),"d"),"")</f>
        <v/>
      </c>
    </row>
    <row r="52">
      <c r="B52" s="37">
        <f>IF($A52="","",IFERROR(INDEX(People!$B:$B,MATCH($A52,People!$A:$A,0)),""))</f>
        <v/>
      </c>
      <c r="C52" s="37">
        <f>IF($A52="","",IFERROR(INDEX(People!$C:$C,MATCH($A52,People!$A:$A,0)),""))</f>
        <v/>
      </c>
      <c r="D52" s="37">
        <f>IF($A52="","",IFERROR(INDEX(People!$D:$D,MATCH($A52,People!$A:$A,0)),""))</f>
        <v/>
      </c>
      <c r="G52" s="37">
        <f>IF($E52="","",IFERROR(INDEX(Policies!$E:$E,MATCH($E52,Policies!$A:$A,0)),""))</f>
        <v/>
      </c>
      <c r="J52" s="41">
        <f>IF(OR(I52="",G52="Inform only"),"",I52+IFERROR(INDEX(Policies!$G:$G,MATCH(E52,Policies!$A:$A,0)),14))</f>
        <v/>
      </c>
      <c r="N52" s="37">
        <f>IF(OR(E52="",K52=""),"",IFERROR(INDEX(Policies!$H:$H,MATCH(E52,Policies!$A:$A,0))&amp;" (v"&amp;F52&amp;")",""))</f>
        <v/>
      </c>
      <c r="O52" s="37">
        <f>IF(A52="","",IF(AND(F52&lt;&gt;"",IFERROR(INDEX(Policies!$B:$B,MATCH(E52,Policies!$A:$A,0))&amp;"","")&lt;&gt;"",F52&amp;""&lt;&gt;IFERROR(INDEX(Policies!$B:$B,MATCH(E52,Policies!$A:$A,0))&amp;"","")),IF(COUNTIFS($A$4:$A$503,A52,$E$4:$E$503,E52,$F$4:$F$503,IFERROR(INDEX(Policies!$B:$B,MATCH(E52,Policies!$A:$A,0))&amp;"",""))&gt;0,"Replaced","Needs new version"),IF(AND(G52="Inform only",I52&lt;&gt;""),"Informed",IF(K52&lt;&gt;"","Confirmed",IF(I52="","Not sent",IF(TODAY()&gt;J52,"Overdue","Pending"))))))</f>
        <v/>
      </c>
      <c r="P52" s="37">
        <f>IF(O52&lt;&gt;"Confirmed","",IF(AND(G52="E-signature",L52&lt;&gt;"E-signature",L52&lt;&gt;"Policy software record"),"Needs e-signature",IF(AND(G52="Signature (paper or e-sign)",L52&lt;&gt;"E-signature",L52&lt;&gt;"Signed paper form",L52&lt;&gt;"Policy software record"),"Needs signature",IF(L52="","Add how confirmed",IF(M52="","Add proof link","Complete")))))</f>
        <v/>
      </c>
      <c r="Q52" s="43">
        <f>IF(O52="Overdue",DATEDIF(J52,TODAY(),"d"),"")</f>
        <v/>
      </c>
    </row>
    <row r="53">
      <c r="B53" s="37">
        <f>IF($A53="","",IFERROR(INDEX(People!$B:$B,MATCH($A53,People!$A:$A,0)),""))</f>
        <v/>
      </c>
      <c r="C53" s="37">
        <f>IF($A53="","",IFERROR(INDEX(People!$C:$C,MATCH($A53,People!$A:$A,0)),""))</f>
        <v/>
      </c>
      <c r="D53" s="37">
        <f>IF($A53="","",IFERROR(INDEX(People!$D:$D,MATCH($A53,People!$A:$A,0)),""))</f>
        <v/>
      </c>
      <c r="G53" s="37">
        <f>IF($E53="","",IFERROR(INDEX(Policies!$E:$E,MATCH($E53,Policies!$A:$A,0)),""))</f>
        <v/>
      </c>
      <c r="J53" s="41">
        <f>IF(OR(I53="",G53="Inform only"),"",I53+IFERROR(INDEX(Policies!$G:$G,MATCH(E53,Policies!$A:$A,0)),14))</f>
        <v/>
      </c>
      <c r="N53" s="37">
        <f>IF(OR(E53="",K53=""),"",IFERROR(INDEX(Policies!$H:$H,MATCH(E53,Policies!$A:$A,0))&amp;" (v"&amp;F53&amp;")",""))</f>
        <v/>
      </c>
      <c r="O53" s="37">
        <f>IF(A53="","",IF(AND(F53&lt;&gt;"",IFERROR(INDEX(Policies!$B:$B,MATCH(E53,Policies!$A:$A,0))&amp;"","")&lt;&gt;"",F53&amp;""&lt;&gt;IFERROR(INDEX(Policies!$B:$B,MATCH(E53,Policies!$A:$A,0))&amp;"","")),IF(COUNTIFS($A$4:$A$503,A53,$E$4:$E$503,E53,$F$4:$F$503,IFERROR(INDEX(Policies!$B:$B,MATCH(E53,Policies!$A:$A,0))&amp;"",""))&gt;0,"Replaced","Needs new version"),IF(AND(G53="Inform only",I53&lt;&gt;""),"Informed",IF(K53&lt;&gt;"","Confirmed",IF(I53="","Not sent",IF(TODAY()&gt;J53,"Overdue","Pending"))))))</f>
        <v/>
      </c>
      <c r="P53" s="37">
        <f>IF(O53&lt;&gt;"Confirmed","",IF(AND(G53="E-signature",L53&lt;&gt;"E-signature",L53&lt;&gt;"Policy software record"),"Needs e-signature",IF(AND(G53="Signature (paper or e-sign)",L53&lt;&gt;"E-signature",L53&lt;&gt;"Signed paper form",L53&lt;&gt;"Policy software record"),"Needs signature",IF(L53="","Add how confirmed",IF(M53="","Add proof link","Complete")))))</f>
        <v/>
      </c>
      <c r="Q53" s="43">
        <f>IF(O53="Overdue",DATEDIF(J53,TODAY(),"d"),"")</f>
        <v/>
      </c>
    </row>
    <row r="54">
      <c r="B54" s="37">
        <f>IF($A54="","",IFERROR(INDEX(People!$B:$B,MATCH($A54,People!$A:$A,0)),""))</f>
        <v/>
      </c>
      <c r="C54" s="37">
        <f>IF($A54="","",IFERROR(INDEX(People!$C:$C,MATCH($A54,People!$A:$A,0)),""))</f>
        <v/>
      </c>
      <c r="D54" s="37">
        <f>IF($A54="","",IFERROR(INDEX(People!$D:$D,MATCH($A54,People!$A:$A,0)),""))</f>
        <v/>
      </c>
      <c r="G54" s="37">
        <f>IF($E54="","",IFERROR(INDEX(Policies!$E:$E,MATCH($E54,Policies!$A:$A,0)),""))</f>
        <v/>
      </c>
      <c r="J54" s="41">
        <f>IF(OR(I54="",G54="Inform only"),"",I54+IFERROR(INDEX(Policies!$G:$G,MATCH(E54,Policies!$A:$A,0)),14))</f>
        <v/>
      </c>
      <c r="N54" s="37">
        <f>IF(OR(E54="",K54=""),"",IFERROR(INDEX(Policies!$H:$H,MATCH(E54,Policies!$A:$A,0))&amp;" (v"&amp;F54&amp;")",""))</f>
        <v/>
      </c>
      <c r="O54" s="37">
        <f>IF(A54="","",IF(AND(F54&lt;&gt;"",IFERROR(INDEX(Policies!$B:$B,MATCH(E54,Policies!$A:$A,0))&amp;"","")&lt;&gt;"",F54&amp;""&lt;&gt;IFERROR(INDEX(Policies!$B:$B,MATCH(E54,Policies!$A:$A,0))&amp;"","")),IF(COUNTIFS($A$4:$A$503,A54,$E$4:$E$503,E54,$F$4:$F$503,IFERROR(INDEX(Policies!$B:$B,MATCH(E54,Policies!$A:$A,0))&amp;"",""))&gt;0,"Replaced","Needs new version"),IF(AND(G54="Inform only",I54&lt;&gt;""),"Informed",IF(K54&lt;&gt;"","Confirmed",IF(I54="","Not sent",IF(TODAY()&gt;J54,"Overdue","Pending"))))))</f>
        <v/>
      </c>
      <c r="P54" s="37">
        <f>IF(O54&lt;&gt;"Confirmed","",IF(AND(G54="E-signature",L54&lt;&gt;"E-signature",L54&lt;&gt;"Policy software record"),"Needs e-signature",IF(AND(G54="Signature (paper or e-sign)",L54&lt;&gt;"E-signature",L54&lt;&gt;"Signed paper form",L54&lt;&gt;"Policy software record"),"Needs signature",IF(L54="","Add how confirmed",IF(M54="","Add proof link","Complete")))))</f>
        <v/>
      </c>
      <c r="Q54" s="43">
        <f>IF(O54="Overdue",DATEDIF(J54,TODAY(),"d"),"")</f>
        <v/>
      </c>
    </row>
    <row r="55">
      <c r="B55" s="37">
        <f>IF($A55="","",IFERROR(INDEX(People!$B:$B,MATCH($A55,People!$A:$A,0)),""))</f>
        <v/>
      </c>
      <c r="C55" s="37">
        <f>IF($A55="","",IFERROR(INDEX(People!$C:$C,MATCH($A55,People!$A:$A,0)),""))</f>
        <v/>
      </c>
      <c r="D55" s="37">
        <f>IF($A55="","",IFERROR(INDEX(People!$D:$D,MATCH($A55,People!$A:$A,0)),""))</f>
        <v/>
      </c>
      <c r="G55" s="37">
        <f>IF($E55="","",IFERROR(INDEX(Policies!$E:$E,MATCH($E55,Policies!$A:$A,0)),""))</f>
        <v/>
      </c>
      <c r="J55" s="41">
        <f>IF(OR(I55="",G55="Inform only"),"",I55+IFERROR(INDEX(Policies!$G:$G,MATCH(E55,Policies!$A:$A,0)),14))</f>
        <v/>
      </c>
      <c r="N55" s="37">
        <f>IF(OR(E55="",K55=""),"",IFERROR(INDEX(Policies!$H:$H,MATCH(E55,Policies!$A:$A,0))&amp;" (v"&amp;F55&amp;")",""))</f>
        <v/>
      </c>
      <c r="O55" s="37">
        <f>IF(A55="","",IF(AND(F55&lt;&gt;"",IFERROR(INDEX(Policies!$B:$B,MATCH(E55,Policies!$A:$A,0))&amp;"","")&lt;&gt;"",F55&amp;""&lt;&gt;IFERROR(INDEX(Policies!$B:$B,MATCH(E55,Policies!$A:$A,0))&amp;"","")),IF(COUNTIFS($A$4:$A$503,A55,$E$4:$E$503,E55,$F$4:$F$503,IFERROR(INDEX(Policies!$B:$B,MATCH(E55,Policies!$A:$A,0))&amp;"",""))&gt;0,"Replaced","Needs new version"),IF(AND(G55="Inform only",I55&lt;&gt;""),"Informed",IF(K55&lt;&gt;"","Confirmed",IF(I55="","Not sent",IF(TODAY()&gt;J55,"Overdue","Pending"))))))</f>
        <v/>
      </c>
      <c r="P55" s="37">
        <f>IF(O55&lt;&gt;"Confirmed","",IF(AND(G55="E-signature",L55&lt;&gt;"E-signature",L55&lt;&gt;"Policy software record"),"Needs e-signature",IF(AND(G55="Signature (paper or e-sign)",L55&lt;&gt;"E-signature",L55&lt;&gt;"Signed paper form",L55&lt;&gt;"Policy software record"),"Needs signature",IF(L55="","Add how confirmed",IF(M55="","Add proof link","Complete")))))</f>
        <v/>
      </c>
      <c r="Q55" s="43">
        <f>IF(O55="Overdue",DATEDIF(J55,TODAY(),"d"),"")</f>
        <v/>
      </c>
    </row>
    <row r="56">
      <c r="B56" s="37">
        <f>IF($A56="","",IFERROR(INDEX(People!$B:$B,MATCH($A56,People!$A:$A,0)),""))</f>
        <v/>
      </c>
      <c r="C56" s="37">
        <f>IF($A56="","",IFERROR(INDEX(People!$C:$C,MATCH($A56,People!$A:$A,0)),""))</f>
        <v/>
      </c>
      <c r="D56" s="37">
        <f>IF($A56="","",IFERROR(INDEX(People!$D:$D,MATCH($A56,People!$A:$A,0)),""))</f>
        <v/>
      </c>
      <c r="G56" s="37">
        <f>IF($E56="","",IFERROR(INDEX(Policies!$E:$E,MATCH($E56,Policies!$A:$A,0)),""))</f>
        <v/>
      </c>
      <c r="J56" s="41">
        <f>IF(OR(I56="",G56="Inform only"),"",I56+IFERROR(INDEX(Policies!$G:$G,MATCH(E56,Policies!$A:$A,0)),14))</f>
        <v/>
      </c>
      <c r="N56" s="37">
        <f>IF(OR(E56="",K56=""),"",IFERROR(INDEX(Policies!$H:$H,MATCH(E56,Policies!$A:$A,0))&amp;" (v"&amp;F56&amp;")",""))</f>
        <v/>
      </c>
      <c r="O56" s="37">
        <f>IF(A56="","",IF(AND(F56&lt;&gt;"",IFERROR(INDEX(Policies!$B:$B,MATCH(E56,Policies!$A:$A,0))&amp;"","")&lt;&gt;"",F56&amp;""&lt;&gt;IFERROR(INDEX(Policies!$B:$B,MATCH(E56,Policies!$A:$A,0))&amp;"","")),IF(COUNTIFS($A$4:$A$503,A56,$E$4:$E$503,E56,$F$4:$F$503,IFERROR(INDEX(Policies!$B:$B,MATCH(E56,Policies!$A:$A,0))&amp;"",""))&gt;0,"Replaced","Needs new version"),IF(AND(G56="Inform only",I56&lt;&gt;""),"Informed",IF(K56&lt;&gt;"","Confirmed",IF(I56="","Not sent",IF(TODAY()&gt;J56,"Overdue","Pending"))))))</f>
        <v/>
      </c>
      <c r="P56" s="37">
        <f>IF(O56&lt;&gt;"Confirmed","",IF(AND(G56="E-signature",L56&lt;&gt;"E-signature",L56&lt;&gt;"Policy software record"),"Needs e-signature",IF(AND(G56="Signature (paper or e-sign)",L56&lt;&gt;"E-signature",L56&lt;&gt;"Signed paper form",L56&lt;&gt;"Policy software record"),"Needs signature",IF(L56="","Add how confirmed",IF(M56="","Add proof link","Complete")))))</f>
        <v/>
      </c>
      <c r="Q56" s="43">
        <f>IF(O56="Overdue",DATEDIF(J56,TODAY(),"d"),"")</f>
        <v/>
      </c>
    </row>
    <row r="57">
      <c r="B57" s="37">
        <f>IF($A57="","",IFERROR(INDEX(People!$B:$B,MATCH($A57,People!$A:$A,0)),""))</f>
        <v/>
      </c>
      <c r="C57" s="37">
        <f>IF($A57="","",IFERROR(INDEX(People!$C:$C,MATCH($A57,People!$A:$A,0)),""))</f>
        <v/>
      </c>
      <c r="D57" s="37">
        <f>IF($A57="","",IFERROR(INDEX(People!$D:$D,MATCH($A57,People!$A:$A,0)),""))</f>
        <v/>
      </c>
      <c r="G57" s="37">
        <f>IF($E57="","",IFERROR(INDEX(Policies!$E:$E,MATCH($E57,Policies!$A:$A,0)),""))</f>
        <v/>
      </c>
      <c r="J57" s="41">
        <f>IF(OR(I57="",G57="Inform only"),"",I57+IFERROR(INDEX(Policies!$G:$G,MATCH(E57,Policies!$A:$A,0)),14))</f>
        <v/>
      </c>
      <c r="N57" s="37">
        <f>IF(OR(E57="",K57=""),"",IFERROR(INDEX(Policies!$H:$H,MATCH(E57,Policies!$A:$A,0))&amp;" (v"&amp;F57&amp;")",""))</f>
        <v/>
      </c>
      <c r="O57" s="37">
        <f>IF(A57="","",IF(AND(F57&lt;&gt;"",IFERROR(INDEX(Policies!$B:$B,MATCH(E57,Policies!$A:$A,0))&amp;"","")&lt;&gt;"",F57&amp;""&lt;&gt;IFERROR(INDEX(Policies!$B:$B,MATCH(E57,Policies!$A:$A,0))&amp;"","")),IF(COUNTIFS($A$4:$A$503,A57,$E$4:$E$503,E57,$F$4:$F$503,IFERROR(INDEX(Policies!$B:$B,MATCH(E57,Policies!$A:$A,0))&amp;"",""))&gt;0,"Replaced","Needs new version"),IF(AND(G57="Inform only",I57&lt;&gt;""),"Informed",IF(K57&lt;&gt;"","Confirmed",IF(I57="","Not sent",IF(TODAY()&gt;J57,"Overdue","Pending"))))))</f>
        <v/>
      </c>
      <c r="P57" s="37">
        <f>IF(O57&lt;&gt;"Confirmed","",IF(AND(G57="E-signature",L57&lt;&gt;"E-signature",L57&lt;&gt;"Policy software record"),"Needs e-signature",IF(AND(G57="Signature (paper or e-sign)",L57&lt;&gt;"E-signature",L57&lt;&gt;"Signed paper form",L57&lt;&gt;"Policy software record"),"Needs signature",IF(L57="","Add how confirmed",IF(M57="","Add proof link","Complete")))))</f>
        <v/>
      </c>
      <c r="Q57" s="43">
        <f>IF(O57="Overdue",DATEDIF(J57,TODAY(),"d"),"")</f>
        <v/>
      </c>
    </row>
    <row r="58">
      <c r="B58" s="37">
        <f>IF($A58="","",IFERROR(INDEX(People!$B:$B,MATCH($A58,People!$A:$A,0)),""))</f>
        <v/>
      </c>
      <c r="C58" s="37">
        <f>IF($A58="","",IFERROR(INDEX(People!$C:$C,MATCH($A58,People!$A:$A,0)),""))</f>
        <v/>
      </c>
      <c r="D58" s="37">
        <f>IF($A58="","",IFERROR(INDEX(People!$D:$D,MATCH($A58,People!$A:$A,0)),""))</f>
        <v/>
      </c>
      <c r="G58" s="37">
        <f>IF($E58="","",IFERROR(INDEX(Policies!$E:$E,MATCH($E58,Policies!$A:$A,0)),""))</f>
        <v/>
      </c>
      <c r="J58" s="41">
        <f>IF(OR(I58="",G58="Inform only"),"",I58+IFERROR(INDEX(Policies!$G:$G,MATCH(E58,Policies!$A:$A,0)),14))</f>
        <v/>
      </c>
      <c r="N58" s="37">
        <f>IF(OR(E58="",K58=""),"",IFERROR(INDEX(Policies!$H:$H,MATCH(E58,Policies!$A:$A,0))&amp;" (v"&amp;F58&amp;")",""))</f>
        <v/>
      </c>
      <c r="O58" s="37">
        <f>IF(A58="","",IF(AND(F58&lt;&gt;"",IFERROR(INDEX(Policies!$B:$B,MATCH(E58,Policies!$A:$A,0))&amp;"","")&lt;&gt;"",F58&amp;""&lt;&gt;IFERROR(INDEX(Policies!$B:$B,MATCH(E58,Policies!$A:$A,0))&amp;"","")),IF(COUNTIFS($A$4:$A$503,A58,$E$4:$E$503,E58,$F$4:$F$503,IFERROR(INDEX(Policies!$B:$B,MATCH(E58,Policies!$A:$A,0))&amp;"",""))&gt;0,"Replaced","Needs new version"),IF(AND(G58="Inform only",I58&lt;&gt;""),"Informed",IF(K58&lt;&gt;"","Confirmed",IF(I58="","Not sent",IF(TODAY()&gt;J58,"Overdue","Pending"))))))</f>
        <v/>
      </c>
      <c r="P58" s="37">
        <f>IF(O58&lt;&gt;"Confirmed","",IF(AND(G58="E-signature",L58&lt;&gt;"E-signature",L58&lt;&gt;"Policy software record"),"Needs e-signature",IF(AND(G58="Signature (paper or e-sign)",L58&lt;&gt;"E-signature",L58&lt;&gt;"Signed paper form",L58&lt;&gt;"Policy software record"),"Needs signature",IF(L58="","Add how confirmed",IF(M58="","Add proof link","Complete")))))</f>
        <v/>
      </c>
      <c r="Q58" s="43">
        <f>IF(O58="Overdue",DATEDIF(J58,TODAY(),"d"),"")</f>
        <v/>
      </c>
    </row>
    <row r="59">
      <c r="B59" s="37">
        <f>IF($A59="","",IFERROR(INDEX(People!$B:$B,MATCH($A59,People!$A:$A,0)),""))</f>
        <v/>
      </c>
      <c r="C59" s="37">
        <f>IF($A59="","",IFERROR(INDEX(People!$C:$C,MATCH($A59,People!$A:$A,0)),""))</f>
        <v/>
      </c>
      <c r="D59" s="37">
        <f>IF($A59="","",IFERROR(INDEX(People!$D:$D,MATCH($A59,People!$A:$A,0)),""))</f>
        <v/>
      </c>
      <c r="G59" s="37">
        <f>IF($E59="","",IFERROR(INDEX(Policies!$E:$E,MATCH($E59,Policies!$A:$A,0)),""))</f>
        <v/>
      </c>
      <c r="J59" s="41">
        <f>IF(OR(I59="",G59="Inform only"),"",I59+IFERROR(INDEX(Policies!$G:$G,MATCH(E59,Policies!$A:$A,0)),14))</f>
        <v/>
      </c>
      <c r="N59" s="37">
        <f>IF(OR(E59="",K59=""),"",IFERROR(INDEX(Policies!$H:$H,MATCH(E59,Policies!$A:$A,0))&amp;" (v"&amp;F59&amp;")",""))</f>
        <v/>
      </c>
      <c r="O59" s="37">
        <f>IF(A59="","",IF(AND(F59&lt;&gt;"",IFERROR(INDEX(Policies!$B:$B,MATCH(E59,Policies!$A:$A,0))&amp;"","")&lt;&gt;"",F59&amp;""&lt;&gt;IFERROR(INDEX(Policies!$B:$B,MATCH(E59,Policies!$A:$A,0))&amp;"","")),IF(COUNTIFS($A$4:$A$503,A59,$E$4:$E$503,E59,$F$4:$F$503,IFERROR(INDEX(Policies!$B:$B,MATCH(E59,Policies!$A:$A,0))&amp;"",""))&gt;0,"Replaced","Needs new version"),IF(AND(G59="Inform only",I59&lt;&gt;""),"Informed",IF(K59&lt;&gt;"","Confirmed",IF(I59="","Not sent",IF(TODAY()&gt;J59,"Overdue","Pending"))))))</f>
        <v/>
      </c>
      <c r="P59" s="37">
        <f>IF(O59&lt;&gt;"Confirmed","",IF(AND(G59="E-signature",L59&lt;&gt;"E-signature",L59&lt;&gt;"Policy software record"),"Needs e-signature",IF(AND(G59="Signature (paper or e-sign)",L59&lt;&gt;"E-signature",L59&lt;&gt;"Signed paper form",L59&lt;&gt;"Policy software record"),"Needs signature",IF(L59="","Add how confirmed",IF(M59="","Add proof link","Complete")))))</f>
        <v/>
      </c>
      <c r="Q59" s="43">
        <f>IF(O59="Overdue",DATEDIF(J59,TODAY(),"d"),"")</f>
        <v/>
      </c>
    </row>
    <row r="60">
      <c r="B60" s="37">
        <f>IF($A60="","",IFERROR(INDEX(People!$B:$B,MATCH($A60,People!$A:$A,0)),""))</f>
        <v/>
      </c>
      <c r="C60" s="37">
        <f>IF($A60="","",IFERROR(INDEX(People!$C:$C,MATCH($A60,People!$A:$A,0)),""))</f>
        <v/>
      </c>
      <c r="D60" s="37">
        <f>IF($A60="","",IFERROR(INDEX(People!$D:$D,MATCH($A60,People!$A:$A,0)),""))</f>
        <v/>
      </c>
      <c r="G60" s="37">
        <f>IF($E60="","",IFERROR(INDEX(Policies!$E:$E,MATCH($E60,Policies!$A:$A,0)),""))</f>
        <v/>
      </c>
      <c r="J60" s="41">
        <f>IF(OR(I60="",G60="Inform only"),"",I60+IFERROR(INDEX(Policies!$G:$G,MATCH(E60,Policies!$A:$A,0)),14))</f>
        <v/>
      </c>
      <c r="N60" s="37">
        <f>IF(OR(E60="",K60=""),"",IFERROR(INDEX(Policies!$H:$H,MATCH(E60,Policies!$A:$A,0))&amp;" (v"&amp;F60&amp;")",""))</f>
        <v/>
      </c>
      <c r="O60" s="37">
        <f>IF(A60="","",IF(AND(F60&lt;&gt;"",IFERROR(INDEX(Policies!$B:$B,MATCH(E60,Policies!$A:$A,0))&amp;"","")&lt;&gt;"",F60&amp;""&lt;&gt;IFERROR(INDEX(Policies!$B:$B,MATCH(E60,Policies!$A:$A,0))&amp;"","")),IF(COUNTIFS($A$4:$A$503,A60,$E$4:$E$503,E60,$F$4:$F$503,IFERROR(INDEX(Policies!$B:$B,MATCH(E60,Policies!$A:$A,0))&amp;"",""))&gt;0,"Replaced","Needs new version"),IF(AND(G60="Inform only",I60&lt;&gt;""),"Informed",IF(K60&lt;&gt;"","Confirmed",IF(I60="","Not sent",IF(TODAY()&gt;J60,"Overdue","Pending"))))))</f>
        <v/>
      </c>
      <c r="P60" s="37">
        <f>IF(O60&lt;&gt;"Confirmed","",IF(AND(G60="E-signature",L60&lt;&gt;"E-signature",L60&lt;&gt;"Policy software record"),"Needs e-signature",IF(AND(G60="Signature (paper or e-sign)",L60&lt;&gt;"E-signature",L60&lt;&gt;"Signed paper form",L60&lt;&gt;"Policy software record"),"Needs signature",IF(L60="","Add how confirmed",IF(M60="","Add proof link","Complete")))))</f>
        <v/>
      </c>
      <c r="Q60" s="43">
        <f>IF(O60="Overdue",DATEDIF(J60,TODAY(),"d"),"")</f>
        <v/>
      </c>
    </row>
    <row r="61">
      <c r="B61" s="37">
        <f>IF($A61="","",IFERROR(INDEX(People!$B:$B,MATCH($A61,People!$A:$A,0)),""))</f>
        <v/>
      </c>
      <c r="C61" s="37">
        <f>IF($A61="","",IFERROR(INDEX(People!$C:$C,MATCH($A61,People!$A:$A,0)),""))</f>
        <v/>
      </c>
      <c r="D61" s="37">
        <f>IF($A61="","",IFERROR(INDEX(People!$D:$D,MATCH($A61,People!$A:$A,0)),""))</f>
        <v/>
      </c>
      <c r="G61" s="37">
        <f>IF($E61="","",IFERROR(INDEX(Policies!$E:$E,MATCH($E61,Policies!$A:$A,0)),""))</f>
        <v/>
      </c>
      <c r="J61" s="41">
        <f>IF(OR(I61="",G61="Inform only"),"",I61+IFERROR(INDEX(Policies!$G:$G,MATCH(E61,Policies!$A:$A,0)),14))</f>
        <v/>
      </c>
      <c r="N61" s="37">
        <f>IF(OR(E61="",K61=""),"",IFERROR(INDEX(Policies!$H:$H,MATCH(E61,Policies!$A:$A,0))&amp;" (v"&amp;F61&amp;")",""))</f>
        <v/>
      </c>
      <c r="O61" s="37">
        <f>IF(A61="","",IF(AND(F61&lt;&gt;"",IFERROR(INDEX(Policies!$B:$B,MATCH(E61,Policies!$A:$A,0))&amp;"","")&lt;&gt;"",F61&amp;""&lt;&gt;IFERROR(INDEX(Policies!$B:$B,MATCH(E61,Policies!$A:$A,0))&amp;"","")),IF(COUNTIFS($A$4:$A$503,A61,$E$4:$E$503,E61,$F$4:$F$503,IFERROR(INDEX(Policies!$B:$B,MATCH(E61,Policies!$A:$A,0))&amp;"",""))&gt;0,"Replaced","Needs new version"),IF(AND(G61="Inform only",I61&lt;&gt;""),"Informed",IF(K61&lt;&gt;"","Confirmed",IF(I61="","Not sent",IF(TODAY()&gt;J61,"Overdue","Pending"))))))</f>
        <v/>
      </c>
      <c r="P61" s="37">
        <f>IF(O61&lt;&gt;"Confirmed","",IF(AND(G61="E-signature",L61&lt;&gt;"E-signature",L61&lt;&gt;"Policy software record"),"Needs e-signature",IF(AND(G61="Signature (paper or e-sign)",L61&lt;&gt;"E-signature",L61&lt;&gt;"Signed paper form",L61&lt;&gt;"Policy software record"),"Needs signature",IF(L61="","Add how confirmed",IF(M61="","Add proof link","Complete")))))</f>
        <v/>
      </c>
      <c r="Q61" s="43">
        <f>IF(O61="Overdue",DATEDIF(J61,TODAY(),"d"),"")</f>
        <v/>
      </c>
    </row>
    <row r="62">
      <c r="B62" s="37">
        <f>IF($A62="","",IFERROR(INDEX(People!$B:$B,MATCH($A62,People!$A:$A,0)),""))</f>
        <v/>
      </c>
      <c r="C62" s="37">
        <f>IF($A62="","",IFERROR(INDEX(People!$C:$C,MATCH($A62,People!$A:$A,0)),""))</f>
        <v/>
      </c>
      <c r="D62" s="37">
        <f>IF($A62="","",IFERROR(INDEX(People!$D:$D,MATCH($A62,People!$A:$A,0)),""))</f>
        <v/>
      </c>
      <c r="G62" s="37">
        <f>IF($E62="","",IFERROR(INDEX(Policies!$E:$E,MATCH($E62,Policies!$A:$A,0)),""))</f>
        <v/>
      </c>
      <c r="J62" s="41">
        <f>IF(OR(I62="",G62="Inform only"),"",I62+IFERROR(INDEX(Policies!$G:$G,MATCH(E62,Policies!$A:$A,0)),14))</f>
        <v/>
      </c>
      <c r="N62" s="37">
        <f>IF(OR(E62="",K62=""),"",IFERROR(INDEX(Policies!$H:$H,MATCH(E62,Policies!$A:$A,0))&amp;" (v"&amp;F62&amp;")",""))</f>
        <v/>
      </c>
      <c r="O62" s="37">
        <f>IF(A62="","",IF(AND(F62&lt;&gt;"",IFERROR(INDEX(Policies!$B:$B,MATCH(E62,Policies!$A:$A,0))&amp;"","")&lt;&gt;"",F62&amp;""&lt;&gt;IFERROR(INDEX(Policies!$B:$B,MATCH(E62,Policies!$A:$A,0))&amp;"","")),IF(COUNTIFS($A$4:$A$503,A62,$E$4:$E$503,E62,$F$4:$F$503,IFERROR(INDEX(Policies!$B:$B,MATCH(E62,Policies!$A:$A,0))&amp;"",""))&gt;0,"Replaced","Needs new version"),IF(AND(G62="Inform only",I62&lt;&gt;""),"Informed",IF(K62&lt;&gt;"","Confirmed",IF(I62="","Not sent",IF(TODAY()&gt;J62,"Overdue","Pending"))))))</f>
        <v/>
      </c>
      <c r="P62" s="37">
        <f>IF(O62&lt;&gt;"Confirmed","",IF(AND(G62="E-signature",L62&lt;&gt;"E-signature",L62&lt;&gt;"Policy software record"),"Needs e-signature",IF(AND(G62="Signature (paper or e-sign)",L62&lt;&gt;"E-signature",L62&lt;&gt;"Signed paper form",L62&lt;&gt;"Policy software record"),"Needs signature",IF(L62="","Add how confirmed",IF(M62="","Add proof link","Complete")))))</f>
        <v/>
      </c>
      <c r="Q62" s="43">
        <f>IF(O62="Overdue",DATEDIF(J62,TODAY(),"d"),"")</f>
        <v/>
      </c>
    </row>
    <row r="63">
      <c r="B63" s="37">
        <f>IF($A63="","",IFERROR(INDEX(People!$B:$B,MATCH($A63,People!$A:$A,0)),""))</f>
        <v/>
      </c>
      <c r="C63" s="37">
        <f>IF($A63="","",IFERROR(INDEX(People!$C:$C,MATCH($A63,People!$A:$A,0)),""))</f>
        <v/>
      </c>
      <c r="D63" s="37">
        <f>IF($A63="","",IFERROR(INDEX(People!$D:$D,MATCH($A63,People!$A:$A,0)),""))</f>
        <v/>
      </c>
      <c r="G63" s="37">
        <f>IF($E63="","",IFERROR(INDEX(Policies!$E:$E,MATCH($E63,Policies!$A:$A,0)),""))</f>
        <v/>
      </c>
      <c r="J63" s="41">
        <f>IF(OR(I63="",G63="Inform only"),"",I63+IFERROR(INDEX(Policies!$G:$G,MATCH(E63,Policies!$A:$A,0)),14))</f>
        <v/>
      </c>
      <c r="N63" s="37">
        <f>IF(OR(E63="",K63=""),"",IFERROR(INDEX(Policies!$H:$H,MATCH(E63,Policies!$A:$A,0))&amp;" (v"&amp;F63&amp;")",""))</f>
        <v/>
      </c>
      <c r="O63" s="37">
        <f>IF(A63="","",IF(AND(F63&lt;&gt;"",IFERROR(INDEX(Policies!$B:$B,MATCH(E63,Policies!$A:$A,0))&amp;"","")&lt;&gt;"",F63&amp;""&lt;&gt;IFERROR(INDEX(Policies!$B:$B,MATCH(E63,Policies!$A:$A,0))&amp;"","")),IF(COUNTIFS($A$4:$A$503,A63,$E$4:$E$503,E63,$F$4:$F$503,IFERROR(INDEX(Policies!$B:$B,MATCH(E63,Policies!$A:$A,0))&amp;"",""))&gt;0,"Replaced","Needs new version"),IF(AND(G63="Inform only",I63&lt;&gt;""),"Informed",IF(K63&lt;&gt;"","Confirmed",IF(I63="","Not sent",IF(TODAY()&gt;J63,"Overdue","Pending"))))))</f>
        <v/>
      </c>
      <c r="P63" s="37">
        <f>IF(O63&lt;&gt;"Confirmed","",IF(AND(G63="E-signature",L63&lt;&gt;"E-signature",L63&lt;&gt;"Policy software record"),"Needs e-signature",IF(AND(G63="Signature (paper or e-sign)",L63&lt;&gt;"E-signature",L63&lt;&gt;"Signed paper form",L63&lt;&gt;"Policy software record"),"Needs signature",IF(L63="","Add how confirmed",IF(M63="","Add proof link","Complete")))))</f>
        <v/>
      </c>
      <c r="Q63" s="43">
        <f>IF(O63="Overdue",DATEDIF(J63,TODAY(),"d"),"")</f>
        <v/>
      </c>
    </row>
    <row r="64">
      <c r="B64" s="37">
        <f>IF($A64="","",IFERROR(INDEX(People!$B:$B,MATCH($A64,People!$A:$A,0)),""))</f>
        <v/>
      </c>
      <c r="C64" s="37">
        <f>IF($A64="","",IFERROR(INDEX(People!$C:$C,MATCH($A64,People!$A:$A,0)),""))</f>
        <v/>
      </c>
      <c r="D64" s="37">
        <f>IF($A64="","",IFERROR(INDEX(People!$D:$D,MATCH($A64,People!$A:$A,0)),""))</f>
        <v/>
      </c>
      <c r="G64" s="37">
        <f>IF($E64="","",IFERROR(INDEX(Policies!$E:$E,MATCH($E64,Policies!$A:$A,0)),""))</f>
        <v/>
      </c>
      <c r="J64" s="41">
        <f>IF(OR(I64="",G64="Inform only"),"",I64+IFERROR(INDEX(Policies!$G:$G,MATCH(E64,Policies!$A:$A,0)),14))</f>
        <v/>
      </c>
      <c r="N64" s="37">
        <f>IF(OR(E64="",K64=""),"",IFERROR(INDEX(Policies!$H:$H,MATCH(E64,Policies!$A:$A,0))&amp;" (v"&amp;F64&amp;")",""))</f>
        <v/>
      </c>
      <c r="O64" s="37">
        <f>IF(A64="","",IF(AND(F64&lt;&gt;"",IFERROR(INDEX(Policies!$B:$B,MATCH(E64,Policies!$A:$A,0))&amp;"","")&lt;&gt;"",F64&amp;""&lt;&gt;IFERROR(INDEX(Policies!$B:$B,MATCH(E64,Policies!$A:$A,0))&amp;"","")),IF(COUNTIFS($A$4:$A$503,A64,$E$4:$E$503,E64,$F$4:$F$503,IFERROR(INDEX(Policies!$B:$B,MATCH(E64,Policies!$A:$A,0))&amp;"",""))&gt;0,"Replaced","Needs new version"),IF(AND(G64="Inform only",I64&lt;&gt;""),"Informed",IF(K64&lt;&gt;"","Confirmed",IF(I64="","Not sent",IF(TODAY()&gt;J64,"Overdue","Pending"))))))</f>
        <v/>
      </c>
      <c r="P64" s="37">
        <f>IF(O64&lt;&gt;"Confirmed","",IF(AND(G64="E-signature",L64&lt;&gt;"E-signature",L64&lt;&gt;"Policy software record"),"Needs e-signature",IF(AND(G64="Signature (paper or e-sign)",L64&lt;&gt;"E-signature",L64&lt;&gt;"Signed paper form",L64&lt;&gt;"Policy software record"),"Needs signature",IF(L64="","Add how confirmed",IF(M64="","Add proof link","Complete")))))</f>
        <v/>
      </c>
      <c r="Q64" s="43">
        <f>IF(O64="Overdue",DATEDIF(J64,TODAY(),"d"),"")</f>
        <v/>
      </c>
    </row>
    <row r="65">
      <c r="B65" s="37">
        <f>IF($A65="","",IFERROR(INDEX(People!$B:$B,MATCH($A65,People!$A:$A,0)),""))</f>
        <v/>
      </c>
      <c r="C65" s="37">
        <f>IF($A65="","",IFERROR(INDEX(People!$C:$C,MATCH($A65,People!$A:$A,0)),""))</f>
        <v/>
      </c>
      <c r="D65" s="37">
        <f>IF($A65="","",IFERROR(INDEX(People!$D:$D,MATCH($A65,People!$A:$A,0)),""))</f>
        <v/>
      </c>
      <c r="G65" s="37">
        <f>IF($E65="","",IFERROR(INDEX(Policies!$E:$E,MATCH($E65,Policies!$A:$A,0)),""))</f>
        <v/>
      </c>
      <c r="J65" s="41">
        <f>IF(OR(I65="",G65="Inform only"),"",I65+IFERROR(INDEX(Policies!$G:$G,MATCH(E65,Policies!$A:$A,0)),14))</f>
        <v/>
      </c>
      <c r="N65" s="37">
        <f>IF(OR(E65="",K65=""),"",IFERROR(INDEX(Policies!$H:$H,MATCH(E65,Policies!$A:$A,0))&amp;" (v"&amp;F65&amp;")",""))</f>
        <v/>
      </c>
      <c r="O65" s="37">
        <f>IF(A65="","",IF(AND(F65&lt;&gt;"",IFERROR(INDEX(Policies!$B:$B,MATCH(E65,Policies!$A:$A,0))&amp;"","")&lt;&gt;"",F65&amp;""&lt;&gt;IFERROR(INDEX(Policies!$B:$B,MATCH(E65,Policies!$A:$A,0))&amp;"","")),IF(COUNTIFS($A$4:$A$503,A65,$E$4:$E$503,E65,$F$4:$F$503,IFERROR(INDEX(Policies!$B:$B,MATCH(E65,Policies!$A:$A,0))&amp;"",""))&gt;0,"Replaced","Needs new version"),IF(AND(G65="Inform only",I65&lt;&gt;""),"Informed",IF(K65&lt;&gt;"","Confirmed",IF(I65="","Not sent",IF(TODAY()&gt;J65,"Overdue","Pending"))))))</f>
        <v/>
      </c>
      <c r="P65" s="37">
        <f>IF(O65&lt;&gt;"Confirmed","",IF(AND(G65="E-signature",L65&lt;&gt;"E-signature",L65&lt;&gt;"Policy software record"),"Needs e-signature",IF(AND(G65="Signature (paper or e-sign)",L65&lt;&gt;"E-signature",L65&lt;&gt;"Signed paper form",L65&lt;&gt;"Policy software record"),"Needs signature",IF(L65="","Add how confirmed",IF(M65="","Add proof link","Complete")))))</f>
        <v/>
      </c>
      <c r="Q65" s="43">
        <f>IF(O65="Overdue",DATEDIF(J65,TODAY(),"d"),"")</f>
        <v/>
      </c>
    </row>
    <row r="66">
      <c r="B66" s="37">
        <f>IF($A66="","",IFERROR(INDEX(People!$B:$B,MATCH($A66,People!$A:$A,0)),""))</f>
        <v/>
      </c>
      <c r="C66" s="37">
        <f>IF($A66="","",IFERROR(INDEX(People!$C:$C,MATCH($A66,People!$A:$A,0)),""))</f>
        <v/>
      </c>
      <c r="D66" s="37">
        <f>IF($A66="","",IFERROR(INDEX(People!$D:$D,MATCH($A66,People!$A:$A,0)),""))</f>
        <v/>
      </c>
      <c r="G66" s="37">
        <f>IF($E66="","",IFERROR(INDEX(Policies!$E:$E,MATCH($E66,Policies!$A:$A,0)),""))</f>
        <v/>
      </c>
      <c r="J66" s="41">
        <f>IF(OR(I66="",G66="Inform only"),"",I66+IFERROR(INDEX(Policies!$G:$G,MATCH(E66,Policies!$A:$A,0)),14))</f>
        <v/>
      </c>
      <c r="N66" s="37">
        <f>IF(OR(E66="",K66=""),"",IFERROR(INDEX(Policies!$H:$H,MATCH(E66,Policies!$A:$A,0))&amp;" (v"&amp;F66&amp;")",""))</f>
        <v/>
      </c>
      <c r="O66" s="37">
        <f>IF(A66="","",IF(AND(F66&lt;&gt;"",IFERROR(INDEX(Policies!$B:$B,MATCH(E66,Policies!$A:$A,0))&amp;"","")&lt;&gt;"",F66&amp;""&lt;&gt;IFERROR(INDEX(Policies!$B:$B,MATCH(E66,Policies!$A:$A,0))&amp;"","")),IF(COUNTIFS($A$4:$A$503,A66,$E$4:$E$503,E66,$F$4:$F$503,IFERROR(INDEX(Policies!$B:$B,MATCH(E66,Policies!$A:$A,0))&amp;"",""))&gt;0,"Replaced","Needs new version"),IF(AND(G66="Inform only",I66&lt;&gt;""),"Informed",IF(K66&lt;&gt;"","Confirmed",IF(I66="","Not sent",IF(TODAY()&gt;J66,"Overdue","Pending"))))))</f>
        <v/>
      </c>
      <c r="P66" s="37">
        <f>IF(O66&lt;&gt;"Confirmed","",IF(AND(G66="E-signature",L66&lt;&gt;"E-signature",L66&lt;&gt;"Policy software record"),"Needs e-signature",IF(AND(G66="Signature (paper or e-sign)",L66&lt;&gt;"E-signature",L66&lt;&gt;"Signed paper form",L66&lt;&gt;"Policy software record"),"Needs signature",IF(L66="","Add how confirmed",IF(M66="","Add proof link","Complete")))))</f>
        <v/>
      </c>
      <c r="Q66" s="43">
        <f>IF(O66="Overdue",DATEDIF(J66,TODAY(),"d"),"")</f>
        <v/>
      </c>
    </row>
    <row r="67">
      <c r="B67" s="37">
        <f>IF($A67="","",IFERROR(INDEX(People!$B:$B,MATCH($A67,People!$A:$A,0)),""))</f>
        <v/>
      </c>
      <c r="C67" s="37">
        <f>IF($A67="","",IFERROR(INDEX(People!$C:$C,MATCH($A67,People!$A:$A,0)),""))</f>
        <v/>
      </c>
      <c r="D67" s="37">
        <f>IF($A67="","",IFERROR(INDEX(People!$D:$D,MATCH($A67,People!$A:$A,0)),""))</f>
        <v/>
      </c>
      <c r="G67" s="37">
        <f>IF($E67="","",IFERROR(INDEX(Policies!$E:$E,MATCH($E67,Policies!$A:$A,0)),""))</f>
        <v/>
      </c>
      <c r="J67" s="41">
        <f>IF(OR(I67="",G67="Inform only"),"",I67+IFERROR(INDEX(Policies!$G:$G,MATCH(E67,Policies!$A:$A,0)),14))</f>
        <v/>
      </c>
      <c r="N67" s="37">
        <f>IF(OR(E67="",K67=""),"",IFERROR(INDEX(Policies!$H:$H,MATCH(E67,Policies!$A:$A,0))&amp;" (v"&amp;F67&amp;")",""))</f>
        <v/>
      </c>
      <c r="O67" s="37">
        <f>IF(A67="","",IF(AND(F67&lt;&gt;"",IFERROR(INDEX(Policies!$B:$B,MATCH(E67,Policies!$A:$A,0))&amp;"","")&lt;&gt;"",F67&amp;""&lt;&gt;IFERROR(INDEX(Policies!$B:$B,MATCH(E67,Policies!$A:$A,0))&amp;"","")),IF(COUNTIFS($A$4:$A$503,A67,$E$4:$E$503,E67,$F$4:$F$503,IFERROR(INDEX(Policies!$B:$B,MATCH(E67,Policies!$A:$A,0))&amp;"",""))&gt;0,"Replaced","Needs new version"),IF(AND(G67="Inform only",I67&lt;&gt;""),"Informed",IF(K67&lt;&gt;"","Confirmed",IF(I67="","Not sent",IF(TODAY()&gt;J67,"Overdue","Pending"))))))</f>
        <v/>
      </c>
      <c r="P67" s="37">
        <f>IF(O67&lt;&gt;"Confirmed","",IF(AND(G67="E-signature",L67&lt;&gt;"E-signature",L67&lt;&gt;"Policy software record"),"Needs e-signature",IF(AND(G67="Signature (paper or e-sign)",L67&lt;&gt;"E-signature",L67&lt;&gt;"Signed paper form",L67&lt;&gt;"Policy software record"),"Needs signature",IF(L67="","Add how confirmed",IF(M67="","Add proof link","Complete")))))</f>
        <v/>
      </c>
      <c r="Q67" s="43">
        <f>IF(O67="Overdue",DATEDIF(J67,TODAY(),"d"),"")</f>
        <v/>
      </c>
    </row>
    <row r="68">
      <c r="B68" s="37">
        <f>IF($A68="","",IFERROR(INDEX(People!$B:$B,MATCH($A68,People!$A:$A,0)),""))</f>
        <v/>
      </c>
      <c r="C68" s="37">
        <f>IF($A68="","",IFERROR(INDEX(People!$C:$C,MATCH($A68,People!$A:$A,0)),""))</f>
        <v/>
      </c>
      <c r="D68" s="37">
        <f>IF($A68="","",IFERROR(INDEX(People!$D:$D,MATCH($A68,People!$A:$A,0)),""))</f>
        <v/>
      </c>
      <c r="G68" s="37">
        <f>IF($E68="","",IFERROR(INDEX(Policies!$E:$E,MATCH($E68,Policies!$A:$A,0)),""))</f>
        <v/>
      </c>
      <c r="J68" s="41">
        <f>IF(OR(I68="",G68="Inform only"),"",I68+IFERROR(INDEX(Policies!$G:$G,MATCH(E68,Policies!$A:$A,0)),14))</f>
        <v/>
      </c>
      <c r="N68" s="37">
        <f>IF(OR(E68="",K68=""),"",IFERROR(INDEX(Policies!$H:$H,MATCH(E68,Policies!$A:$A,0))&amp;" (v"&amp;F68&amp;")",""))</f>
        <v/>
      </c>
      <c r="O68" s="37">
        <f>IF(A68="","",IF(AND(F68&lt;&gt;"",IFERROR(INDEX(Policies!$B:$B,MATCH(E68,Policies!$A:$A,0))&amp;"","")&lt;&gt;"",F68&amp;""&lt;&gt;IFERROR(INDEX(Policies!$B:$B,MATCH(E68,Policies!$A:$A,0))&amp;"","")),IF(COUNTIFS($A$4:$A$503,A68,$E$4:$E$503,E68,$F$4:$F$503,IFERROR(INDEX(Policies!$B:$B,MATCH(E68,Policies!$A:$A,0))&amp;"",""))&gt;0,"Replaced","Needs new version"),IF(AND(G68="Inform only",I68&lt;&gt;""),"Informed",IF(K68&lt;&gt;"","Confirmed",IF(I68="","Not sent",IF(TODAY()&gt;J68,"Overdue","Pending"))))))</f>
        <v/>
      </c>
      <c r="P68" s="37">
        <f>IF(O68&lt;&gt;"Confirmed","",IF(AND(G68="E-signature",L68&lt;&gt;"E-signature",L68&lt;&gt;"Policy software record"),"Needs e-signature",IF(AND(G68="Signature (paper or e-sign)",L68&lt;&gt;"E-signature",L68&lt;&gt;"Signed paper form",L68&lt;&gt;"Policy software record"),"Needs signature",IF(L68="","Add how confirmed",IF(M68="","Add proof link","Complete")))))</f>
        <v/>
      </c>
      <c r="Q68" s="43">
        <f>IF(O68="Overdue",DATEDIF(J68,TODAY(),"d"),"")</f>
        <v/>
      </c>
    </row>
    <row r="69">
      <c r="B69" s="37">
        <f>IF($A69="","",IFERROR(INDEX(People!$B:$B,MATCH($A69,People!$A:$A,0)),""))</f>
        <v/>
      </c>
      <c r="C69" s="37">
        <f>IF($A69="","",IFERROR(INDEX(People!$C:$C,MATCH($A69,People!$A:$A,0)),""))</f>
        <v/>
      </c>
      <c r="D69" s="37">
        <f>IF($A69="","",IFERROR(INDEX(People!$D:$D,MATCH($A69,People!$A:$A,0)),""))</f>
        <v/>
      </c>
      <c r="G69" s="37">
        <f>IF($E69="","",IFERROR(INDEX(Policies!$E:$E,MATCH($E69,Policies!$A:$A,0)),""))</f>
        <v/>
      </c>
      <c r="J69" s="41">
        <f>IF(OR(I69="",G69="Inform only"),"",I69+IFERROR(INDEX(Policies!$G:$G,MATCH(E69,Policies!$A:$A,0)),14))</f>
        <v/>
      </c>
      <c r="N69" s="37">
        <f>IF(OR(E69="",K69=""),"",IFERROR(INDEX(Policies!$H:$H,MATCH(E69,Policies!$A:$A,0))&amp;" (v"&amp;F69&amp;")",""))</f>
        <v/>
      </c>
      <c r="O69" s="37">
        <f>IF(A69="","",IF(AND(F69&lt;&gt;"",IFERROR(INDEX(Policies!$B:$B,MATCH(E69,Policies!$A:$A,0))&amp;"","")&lt;&gt;"",F69&amp;""&lt;&gt;IFERROR(INDEX(Policies!$B:$B,MATCH(E69,Policies!$A:$A,0))&amp;"","")),IF(COUNTIFS($A$4:$A$503,A69,$E$4:$E$503,E69,$F$4:$F$503,IFERROR(INDEX(Policies!$B:$B,MATCH(E69,Policies!$A:$A,0))&amp;"",""))&gt;0,"Replaced","Needs new version"),IF(AND(G69="Inform only",I69&lt;&gt;""),"Informed",IF(K69&lt;&gt;"","Confirmed",IF(I69="","Not sent",IF(TODAY()&gt;J69,"Overdue","Pending"))))))</f>
        <v/>
      </c>
      <c r="P69" s="37">
        <f>IF(O69&lt;&gt;"Confirmed","",IF(AND(G69="E-signature",L69&lt;&gt;"E-signature",L69&lt;&gt;"Policy software record"),"Needs e-signature",IF(AND(G69="Signature (paper or e-sign)",L69&lt;&gt;"E-signature",L69&lt;&gt;"Signed paper form",L69&lt;&gt;"Policy software record"),"Needs signature",IF(L69="","Add how confirmed",IF(M69="","Add proof link","Complete")))))</f>
        <v/>
      </c>
      <c r="Q69" s="43">
        <f>IF(O69="Overdue",DATEDIF(J69,TODAY(),"d"),"")</f>
        <v/>
      </c>
    </row>
    <row r="70">
      <c r="B70" s="37">
        <f>IF($A70="","",IFERROR(INDEX(People!$B:$B,MATCH($A70,People!$A:$A,0)),""))</f>
        <v/>
      </c>
      <c r="C70" s="37">
        <f>IF($A70="","",IFERROR(INDEX(People!$C:$C,MATCH($A70,People!$A:$A,0)),""))</f>
        <v/>
      </c>
      <c r="D70" s="37">
        <f>IF($A70="","",IFERROR(INDEX(People!$D:$D,MATCH($A70,People!$A:$A,0)),""))</f>
        <v/>
      </c>
      <c r="G70" s="37">
        <f>IF($E70="","",IFERROR(INDEX(Policies!$E:$E,MATCH($E70,Policies!$A:$A,0)),""))</f>
        <v/>
      </c>
      <c r="J70" s="41">
        <f>IF(OR(I70="",G70="Inform only"),"",I70+IFERROR(INDEX(Policies!$G:$G,MATCH(E70,Policies!$A:$A,0)),14))</f>
        <v/>
      </c>
      <c r="N70" s="37">
        <f>IF(OR(E70="",K70=""),"",IFERROR(INDEX(Policies!$H:$H,MATCH(E70,Policies!$A:$A,0))&amp;" (v"&amp;F70&amp;")",""))</f>
        <v/>
      </c>
      <c r="O70" s="37">
        <f>IF(A70="","",IF(AND(F70&lt;&gt;"",IFERROR(INDEX(Policies!$B:$B,MATCH(E70,Policies!$A:$A,0))&amp;"","")&lt;&gt;"",F70&amp;""&lt;&gt;IFERROR(INDEX(Policies!$B:$B,MATCH(E70,Policies!$A:$A,0))&amp;"","")),IF(COUNTIFS($A$4:$A$503,A70,$E$4:$E$503,E70,$F$4:$F$503,IFERROR(INDEX(Policies!$B:$B,MATCH(E70,Policies!$A:$A,0))&amp;"",""))&gt;0,"Replaced","Needs new version"),IF(AND(G70="Inform only",I70&lt;&gt;""),"Informed",IF(K70&lt;&gt;"","Confirmed",IF(I70="","Not sent",IF(TODAY()&gt;J70,"Overdue","Pending"))))))</f>
        <v/>
      </c>
      <c r="P70" s="37">
        <f>IF(O70&lt;&gt;"Confirmed","",IF(AND(G70="E-signature",L70&lt;&gt;"E-signature",L70&lt;&gt;"Policy software record"),"Needs e-signature",IF(AND(G70="Signature (paper or e-sign)",L70&lt;&gt;"E-signature",L70&lt;&gt;"Signed paper form",L70&lt;&gt;"Policy software record"),"Needs signature",IF(L70="","Add how confirmed",IF(M70="","Add proof link","Complete")))))</f>
        <v/>
      </c>
      <c r="Q70" s="43">
        <f>IF(O70="Overdue",DATEDIF(J70,TODAY(),"d"),"")</f>
        <v/>
      </c>
    </row>
    <row r="71">
      <c r="B71" s="37">
        <f>IF($A71="","",IFERROR(INDEX(People!$B:$B,MATCH($A71,People!$A:$A,0)),""))</f>
        <v/>
      </c>
      <c r="C71" s="37">
        <f>IF($A71="","",IFERROR(INDEX(People!$C:$C,MATCH($A71,People!$A:$A,0)),""))</f>
        <v/>
      </c>
      <c r="D71" s="37">
        <f>IF($A71="","",IFERROR(INDEX(People!$D:$D,MATCH($A71,People!$A:$A,0)),""))</f>
        <v/>
      </c>
      <c r="G71" s="37">
        <f>IF($E71="","",IFERROR(INDEX(Policies!$E:$E,MATCH($E71,Policies!$A:$A,0)),""))</f>
        <v/>
      </c>
      <c r="J71" s="41">
        <f>IF(OR(I71="",G71="Inform only"),"",I71+IFERROR(INDEX(Policies!$G:$G,MATCH(E71,Policies!$A:$A,0)),14))</f>
        <v/>
      </c>
      <c r="N71" s="37">
        <f>IF(OR(E71="",K71=""),"",IFERROR(INDEX(Policies!$H:$H,MATCH(E71,Policies!$A:$A,0))&amp;" (v"&amp;F71&amp;")",""))</f>
        <v/>
      </c>
      <c r="O71" s="37">
        <f>IF(A71="","",IF(AND(F71&lt;&gt;"",IFERROR(INDEX(Policies!$B:$B,MATCH(E71,Policies!$A:$A,0))&amp;"","")&lt;&gt;"",F71&amp;""&lt;&gt;IFERROR(INDEX(Policies!$B:$B,MATCH(E71,Policies!$A:$A,0))&amp;"","")),IF(COUNTIFS($A$4:$A$503,A71,$E$4:$E$503,E71,$F$4:$F$503,IFERROR(INDEX(Policies!$B:$B,MATCH(E71,Policies!$A:$A,0))&amp;"",""))&gt;0,"Replaced","Needs new version"),IF(AND(G71="Inform only",I71&lt;&gt;""),"Informed",IF(K71&lt;&gt;"","Confirmed",IF(I71="","Not sent",IF(TODAY()&gt;J71,"Overdue","Pending"))))))</f>
        <v/>
      </c>
      <c r="P71" s="37">
        <f>IF(O71&lt;&gt;"Confirmed","",IF(AND(G71="E-signature",L71&lt;&gt;"E-signature",L71&lt;&gt;"Policy software record"),"Needs e-signature",IF(AND(G71="Signature (paper or e-sign)",L71&lt;&gt;"E-signature",L71&lt;&gt;"Signed paper form",L71&lt;&gt;"Policy software record"),"Needs signature",IF(L71="","Add how confirmed",IF(M71="","Add proof link","Complete")))))</f>
        <v/>
      </c>
      <c r="Q71" s="43">
        <f>IF(O71="Overdue",DATEDIF(J71,TODAY(),"d"),"")</f>
        <v/>
      </c>
    </row>
    <row r="72">
      <c r="B72" s="37">
        <f>IF($A72="","",IFERROR(INDEX(People!$B:$B,MATCH($A72,People!$A:$A,0)),""))</f>
        <v/>
      </c>
      <c r="C72" s="37">
        <f>IF($A72="","",IFERROR(INDEX(People!$C:$C,MATCH($A72,People!$A:$A,0)),""))</f>
        <v/>
      </c>
      <c r="D72" s="37">
        <f>IF($A72="","",IFERROR(INDEX(People!$D:$D,MATCH($A72,People!$A:$A,0)),""))</f>
        <v/>
      </c>
      <c r="G72" s="37">
        <f>IF($E72="","",IFERROR(INDEX(Policies!$E:$E,MATCH($E72,Policies!$A:$A,0)),""))</f>
        <v/>
      </c>
      <c r="J72" s="41">
        <f>IF(OR(I72="",G72="Inform only"),"",I72+IFERROR(INDEX(Policies!$G:$G,MATCH(E72,Policies!$A:$A,0)),14))</f>
        <v/>
      </c>
      <c r="N72" s="37">
        <f>IF(OR(E72="",K72=""),"",IFERROR(INDEX(Policies!$H:$H,MATCH(E72,Policies!$A:$A,0))&amp;" (v"&amp;F72&amp;")",""))</f>
        <v/>
      </c>
      <c r="O72" s="37">
        <f>IF(A72="","",IF(AND(F72&lt;&gt;"",IFERROR(INDEX(Policies!$B:$B,MATCH(E72,Policies!$A:$A,0))&amp;"","")&lt;&gt;"",F72&amp;""&lt;&gt;IFERROR(INDEX(Policies!$B:$B,MATCH(E72,Policies!$A:$A,0))&amp;"","")),IF(COUNTIFS($A$4:$A$503,A72,$E$4:$E$503,E72,$F$4:$F$503,IFERROR(INDEX(Policies!$B:$B,MATCH(E72,Policies!$A:$A,0))&amp;"",""))&gt;0,"Replaced","Needs new version"),IF(AND(G72="Inform only",I72&lt;&gt;""),"Informed",IF(K72&lt;&gt;"","Confirmed",IF(I72="","Not sent",IF(TODAY()&gt;J72,"Overdue","Pending"))))))</f>
        <v/>
      </c>
      <c r="P72" s="37">
        <f>IF(O72&lt;&gt;"Confirmed","",IF(AND(G72="E-signature",L72&lt;&gt;"E-signature",L72&lt;&gt;"Policy software record"),"Needs e-signature",IF(AND(G72="Signature (paper or e-sign)",L72&lt;&gt;"E-signature",L72&lt;&gt;"Signed paper form",L72&lt;&gt;"Policy software record"),"Needs signature",IF(L72="","Add how confirmed",IF(M72="","Add proof link","Complete")))))</f>
        <v/>
      </c>
      <c r="Q72" s="43">
        <f>IF(O72="Overdue",DATEDIF(J72,TODAY(),"d"),"")</f>
        <v/>
      </c>
    </row>
    <row r="73">
      <c r="B73" s="37">
        <f>IF($A73="","",IFERROR(INDEX(People!$B:$B,MATCH($A73,People!$A:$A,0)),""))</f>
        <v/>
      </c>
      <c r="C73" s="37">
        <f>IF($A73="","",IFERROR(INDEX(People!$C:$C,MATCH($A73,People!$A:$A,0)),""))</f>
        <v/>
      </c>
      <c r="D73" s="37">
        <f>IF($A73="","",IFERROR(INDEX(People!$D:$D,MATCH($A73,People!$A:$A,0)),""))</f>
        <v/>
      </c>
      <c r="G73" s="37">
        <f>IF($E73="","",IFERROR(INDEX(Policies!$E:$E,MATCH($E73,Policies!$A:$A,0)),""))</f>
        <v/>
      </c>
      <c r="J73" s="41">
        <f>IF(OR(I73="",G73="Inform only"),"",I73+IFERROR(INDEX(Policies!$G:$G,MATCH(E73,Policies!$A:$A,0)),14))</f>
        <v/>
      </c>
      <c r="N73" s="37">
        <f>IF(OR(E73="",K73=""),"",IFERROR(INDEX(Policies!$H:$H,MATCH(E73,Policies!$A:$A,0))&amp;" (v"&amp;F73&amp;")",""))</f>
        <v/>
      </c>
      <c r="O73" s="37">
        <f>IF(A73="","",IF(AND(F73&lt;&gt;"",IFERROR(INDEX(Policies!$B:$B,MATCH(E73,Policies!$A:$A,0))&amp;"","")&lt;&gt;"",F73&amp;""&lt;&gt;IFERROR(INDEX(Policies!$B:$B,MATCH(E73,Policies!$A:$A,0))&amp;"","")),IF(COUNTIFS($A$4:$A$503,A73,$E$4:$E$503,E73,$F$4:$F$503,IFERROR(INDEX(Policies!$B:$B,MATCH(E73,Policies!$A:$A,0))&amp;"",""))&gt;0,"Replaced","Needs new version"),IF(AND(G73="Inform only",I73&lt;&gt;""),"Informed",IF(K73&lt;&gt;"","Confirmed",IF(I73="","Not sent",IF(TODAY()&gt;J73,"Overdue","Pending"))))))</f>
        <v/>
      </c>
      <c r="P73" s="37">
        <f>IF(O73&lt;&gt;"Confirmed","",IF(AND(G73="E-signature",L73&lt;&gt;"E-signature",L73&lt;&gt;"Policy software record"),"Needs e-signature",IF(AND(G73="Signature (paper or e-sign)",L73&lt;&gt;"E-signature",L73&lt;&gt;"Signed paper form",L73&lt;&gt;"Policy software record"),"Needs signature",IF(L73="","Add how confirmed",IF(M73="","Add proof link","Complete")))))</f>
        <v/>
      </c>
      <c r="Q73" s="43">
        <f>IF(O73="Overdue",DATEDIF(J73,TODAY(),"d"),"")</f>
        <v/>
      </c>
    </row>
    <row r="74">
      <c r="B74" s="37">
        <f>IF($A74="","",IFERROR(INDEX(People!$B:$B,MATCH($A74,People!$A:$A,0)),""))</f>
        <v/>
      </c>
      <c r="C74" s="37">
        <f>IF($A74="","",IFERROR(INDEX(People!$C:$C,MATCH($A74,People!$A:$A,0)),""))</f>
        <v/>
      </c>
      <c r="D74" s="37">
        <f>IF($A74="","",IFERROR(INDEX(People!$D:$D,MATCH($A74,People!$A:$A,0)),""))</f>
        <v/>
      </c>
      <c r="G74" s="37">
        <f>IF($E74="","",IFERROR(INDEX(Policies!$E:$E,MATCH($E74,Policies!$A:$A,0)),""))</f>
        <v/>
      </c>
      <c r="J74" s="41">
        <f>IF(OR(I74="",G74="Inform only"),"",I74+IFERROR(INDEX(Policies!$G:$G,MATCH(E74,Policies!$A:$A,0)),14))</f>
        <v/>
      </c>
      <c r="N74" s="37">
        <f>IF(OR(E74="",K74=""),"",IFERROR(INDEX(Policies!$H:$H,MATCH(E74,Policies!$A:$A,0))&amp;" (v"&amp;F74&amp;")",""))</f>
        <v/>
      </c>
      <c r="O74" s="37">
        <f>IF(A74="","",IF(AND(F74&lt;&gt;"",IFERROR(INDEX(Policies!$B:$B,MATCH(E74,Policies!$A:$A,0))&amp;"","")&lt;&gt;"",F74&amp;""&lt;&gt;IFERROR(INDEX(Policies!$B:$B,MATCH(E74,Policies!$A:$A,0))&amp;"","")),IF(COUNTIFS($A$4:$A$503,A74,$E$4:$E$503,E74,$F$4:$F$503,IFERROR(INDEX(Policies!$B:$B,MATCH(E74,Policies!$A:$A,0))&amp;"",""))&gt;0,"Replaced","Needs new version"),IF(AND(G74="Inform only",I74&lt;&gt;""),"Informed",IF(K74&lt;&gt;"","Confirmed",IF(I74="","Not sent",IF(TODAY()&gt;J74,"Overdue","Pending"))))))</f>
        <v/>
      </c>
      <c r="P74" s="37">
        <f>IF(O74&lt;&gt;"Confirmed","",IF(AND(G74="E-signature",L74&lt;&gt;"E-signature",L74&lt;&gt;"Policy software record"),"Needs e-signature",IF(AND(G74="Signature (paper or e-sign)",L74&lt;&gt;"E-signature",L74&lt;&gt;"Signed paper form",L74&lt;&gt;"Policy software record"),"Needs signature",IF(L74="","Add how confirmed",IF(M74="","Add proof link","Complete")))))</f>
        <v/>
      </c>
      <c r="Q74" s="43">
        <f>IF(O74="Overdue",DATEDIF(J74,TODAY(),"d"),"")</f>
        <v/>
      </c>
    </row>
    <row r="75">
      <c r="B75" s="37">
        <f>IF($A75="","",IFERROR(INDEX(People!$B:$B,MATCH($A75,People!$A:$A,0)),""))</f>
        <v/>
      </c>
      <c r="C75" s="37">
        <f>IF($A75="","",IFERROR(INDEX(People!$C:$C,MATCH($A75,People!$A:$A,0)),""))</f>
        <v/>
      </c>
      <c r="D75" s="37">
        <f>IF($A75="","",IFERROR(INDEX(People!$D:$D,MATCH($A75,People!$A:$A,0)),""))</f>
        <v/>
      </c>
      <c r="G75" s="37">
        <f>IF($E75="","",IFERROR(INDEX(Policies!$E:$E,MATCH($E75,Policies!$A:$A,0)),""))</f>
        <v/>
      </c>
      <c r="J75" s="41">
        <f>IF(OR(I75="",G75="Inform only"),"",I75+IFERROR(INDEX(Policies!$G:$G,MATCH(E75,Policies!$A:$A,0)),14))</f>
        <v/>
      </c>
      <c r="N75" s="37">
        <f>IF(OR(E75="",K75=""),"",IFERROR(INDEX(Policies!$H:$H,MATCH(E75,Policies!$A:$A,0))&amp;" (v"&amp;F75&amp;")",""))</f>
        <v/>
      </c>
      <c r="O75" s="37">
        <f>IF(A75="","",IF(AND(F75&lt;&gt;"",IFERROR(INDEX(Policies!$B:$B,MATCH(E75,Policies!$A:$A,0))&amp;"","")&lt;&gt;"",F75&amp;""&lt;&gt;IFERROR(INDEX(Policies!$B:$B,MATCH(E75,Policies!$A:$A,0))&amp;"","")),IF(COUNTIFS($A$4:$A$503,A75,$E$4:$E$503,E75,$F$4:$F$503,IFERROR(INDEX(Policies!$B:$B,MATCH(E75,Policies!$A:$A,0))&amp;"",""))&gt;0,"Replaced","Needs new version"),IF(AND(G75="Inform only",I75&lt;&gt;""),"Informed",IF(K75&lt;&gt;"","Confirmed",IF(I75="","Not sent",IF(TODAY()&gt;J75,"Overdue","Pending"))))))</f>
        <v/>
      </c>
      <c r="P75" s="37">
        <f>IF(O75&lt;&gt;"Confirmed","",IF(AND(G75="E-signature",L75&lt;&gt;"E-signature",L75&lt;&gt;"Policy software record"),"Needs e-signature",IF(AND(G75="Signature (paper or e-sign)",L75&lt;&gt;"E-signature",L75&lt;&gt;"Signed paper form",L75&lt;&gt;"Policy software record"),"Needs signature",IF(L75="","Add how confirmed",IF(M75="","Add proof link","Complete")))))</f>
        <v/>
      </c>
      <c r="Q75" s="43">
        <f>IF(O75="Overdue",DATEDIF(J75,TODAY(),"d"),"")</f>
        <v/>
      </c>
    </row>
    <row r="76">
      <c r="B76" s="37">
        <f>IF($A76="","",IFERROR(INDEX(People!$B:$B,MATCH($A76,People!$A:$A,0)),""))</f>
        <v/>
      </c>
      <c r="C76" s="37">
        <f>IF($A76="","",IFERROR(INDEX(People!$C:$C,MATCH($A76,People!$A:$A,0)),""))</f>
        <v/>
      </c>
      <c r="D76" s="37">
        <f>IF($A76="","",IFERROR(INDEX(People!$D:$D,MATCH($A76,People!$A:$A,0)),""))</f>
        <v/>
      </c>
      <c r="G76" s="37">
        <f>IF($E76="","",IFERROR(INDEX(Policies!$E:$E,MATCH($E76,Policies!$A:$A,0)),""))</f>
        <v/>
      </c>
      <c r="J76" s="41">
        <f>IF(OR(I76="",G76="Inform only"),"",I76+IFERROR(INDEX(Policies!$G:$G,MATCH(E76,Policies!$A:$A,0)),14))</f>
        <v/>
      </c>
      <c r="N76" s="37">
        <f>IF(OR(E76="",K76=""),"",IFERROR(INDEX(Policies!$H:$H,MATCH(E76,Policies!$A:$A,0))&amp;" (v"&amp;F76&amp;")",""))</f>
        <v/>
      </c>
      <c r="O76" s="37">
        <f>IF(A76="","",IF(AND(F76&lt;&gt;"",IFERROR(INDEX(Policies!$B:$B,MATCH(E76,Policies!$A:$A,0))&amp;"","")&lt;&gt;"",F76&amp;""&lt;&gt;IFERROR(INDEX(Policies!$B:$B,MATCH(E76,Policies!$A:$A,0))&amp;"","")),IF(COUNTIFS($A$4:$A$503,A76,$E$4:$E$503,E76,$F$4:$F$503,IFERROR(INDEX(Policies!$B:$B,MATCH(E76,Policies!$A:$A,0))&amp;"",""))&gt;0,"Replaced","Needs new version"),IF(AND(G76="Inform only",I76&lt;&gt;""),"Informed",IF(K76&lt;&gt;"","Confirmed",IF(I76="","Not sent",IF(TODAY()&gt;J76,"Overdue","Pending"))))))</f>
        <v/>
      </c>
      <c r="P76" s="37">
        <f>IF(O76&lt;&gt;"Confirmed","",IF(AND(G76="E-signature",L76&lt;&gt;"E-signature",L76&lt;&gt;"Policy software record"),"Needs e-signature",IF(AND(G76="Signature (paper or e-sign)",L76&lt;&gt;"E-signature",L76&lt;&gt;"Signed paper form",L76&lt;&gt;"Policy software record"),"Needs signature",IF(L76="","Add how confirmed",IF(M76="","Add proof link","Complete")))))</f>
        <v/>
      </c>
      <c r="Q76" s="43">
        <f>IF(O76="Overdue",DATEDIF(J76,TODAY(),"d"),"")</f>
        <v/>
      </c>
    </row>
    <row r="77">
      <c r="B77" s="37">
        <f>IF($A77="","",IFERROR(INDEX(People!$B:$B,MATCH($A77,People!$A:$A,0)),""))</f>
        <v/>
      </c>
      <c r="C77" s="37">
        <f>IF($A77="","",IFERROR(INDEX(People!$C:$C,MATCH($A77,People!$A:$A,0)),""))</f>
        <v/>
      </c>
      <c r="D77" s="37">
        <f>IF($A77="","",IFERROR(INDEX(People!$D:$D,MATCH($A77,People!$A:$A,0)),""))</f>
        <v/>
      </c>
      <c r="G77" s="37">
        <f>IF($E77="","",IFERROR(INDEX(Policies!$E:$E,MATCH($E77,Policies!$A:$A,0)),""))</f>
        <v/>
      </c>
      <c r="J77" s="41">
        <f>IF(OR(I77="",G77="Inform only"),"",I77+IFERROR(INDEX(Policies!$G:$G,MATCH(E77,Policies!$A:$A,0)),14))</f>
        <v/>
      </c>
      <c r="N77" s="37">
        <f>IF(OR(E77="",K77=""),"",IFERROR(INDEX(Policies!$H:$H,MATCH(E77,Policies!$A:$A,0))&amp;" (v"&amp;F77&amp;")",""))</f>
        <v/>
      </c>
      <c r="O77" s="37">
        <f>IF(A77="","",IF(AND(F77&lt;&gt;"",IFERROR(INDEX(Policies!$B:$B,MATCH(E77,Policies!$A:$A,0))&amp;"","")&lt;&gt;"",F77&amp;""&lt;&gt;IFERROR(INDEX(Policies!$B:$B,MATCH(E77,Policies!$A:$A,0))&amp;"","")),IF(COUNTIFS($A$4:$A$503,A77,$E$4:$E$503,E77,$F$4:$F$503,IFERROR(INDEX(Policies!$B:$B,MATCH(E77,Policies!$A:$A,0))&amp;"",""))&gt;0,"Replaced","Needs new version"),IF(AND(G77="Inform only",I77&lt;&gt;""),"Informed",IF(K77&lt;&gt;"","Confirmed",IF(I77="","Not sent",IF(TODAY()&gt;J77,"Overdue","Pending"))))))</f>
        <v/>
      </c>
      <c r="P77" s="37">
        <f>IF(O77&lt;&gt;"Confirmed","",IF(AND(G77="E-signature",L77&lt;&gt;"E-signature",L77&lt;&gt;"Policy software record"),"Needs e-signature",IF(AND(G77="Signature (paper or e-sign)",L77&lt;&gt;"E-signature",L77&lt;&gt;"Signed paper form",L77&lt;&gt;"Policy software record"),"Needs signature",IF(L77="","Add how confirmed",IF(M77="","Add proof link","Complete")))))</f>
        <v/>
      </c>
      <c r="Q77" s="43">
        <f>IF(O77="Overdue",DATEDIF(J77,TODAY(),"d"),"")</f>
        <v/>
      </c>
    </row>
    <row r="78">
      <c r="B78" s="37">
        <f>IF($A78="","",IFERROR(INDEX(People!$B:$B,MATCH($A78,People!$A:$A,0)),""))</f>
        <v/>
      </c>
      <c r="C78" s="37">
        <f>IF($A78="","",IFERROR(INDEX(People!$C:$C,MATCH($A78,People!$A:$A,0)),""))</f>
        <v/>
      </c>
      <c r="D78" s="37">
        <f>IF($A78="","",IFERROR(INDEX(People!$D:$D,MATCH($A78,People!$A:$A,0)),""))</f>
        <v/>
      </c>
      <c r="G78" s="37">
        <f>IF($E78="","",IFERROR(INDEX(Policies!$E:$E,MATCH($E78,Policies!$A:$A,0)),""))</f>
        <v/>
      </c>
      <c r="J78" s="41">
        <f>IF(OR(I78="",G78="Inform only"),"",I78+IFERROR(INDEX(Policies!$G:$G,MATCH(E78,Policies!$A:$A,0)),14))</f>
        <v/>
      </c>
      <c r="N78" s="37">
        <f>IF(OR(E78="",K78=""),"",IFERROR(INDEX(Policies!$H:$H,MATCH(E78,Policies!$A:$A,0))&amp;" (v"&amp;F78&amp;")",""))</f>
        <v/>
      </c>
      <c r="O78" s="37">
        <f>IF(A78="","",IF(AND(F78&lt;&gt;"",IFERROR(INDEX(Policies!$B:$B,MATCH(E78,Policies!$A:$A,0))&amp;"","")&lt;&gt;"",F78&amp;""&lt;&gt;IFERROR(INDEX(Policies!$B:$B,MATCH(E78,Policies!$A:$A,0))&amp;"","")),IF(COUNTIFS($A$4:$A$503,A78,$E$4:$E$503,E78,$F$4:$F$503,IFERROR(INDEX(Policies!$B:$B,MATCH(E78,Policies!$A:$A,0))&amp;"",""))&gt;0,"Replaced","Needs new version"),IF(AND(G78="Inform only",I78&lt;&gt;""),"Informed",IF(K78&lt;&gt;"","Confirmed",IF(I78="","Not sent",IF(TODAY()&gt;J78,"Overdue","Pending"))))))</f>
        <v/>
      </c>
      <c r="P78" s="37">
        <f>IF(O78&lt;&gt;"Confirmed","",IF(AND(G78="E-signature",L78&lt;&gt;"E-signature",L78&lt;&gt;"Policy software record"),"Needs e-signature",IF(AND(G78="Signature (paper or e-sign)",L78&lt;&gt;"E-signature",L78&lt;&gt;"Signed paper form",L78&lt;&gt;"Policy software record"),"Needs signature",IF(L78="","Add how confirmed",IF(M78="","Add proof link","Complete")))))</f>
        <v/>
      </c>
      <c r="Q78" s="43">
        <f>IF(O78="Overdue",DATEDIF(J78,TODAY(),"d"),"")</f>
        <v/>
      </c>
    </row>
    <row r="79">
      <c r="B79" s="37">
        <f>IF($A79="","",IFERROR(INDEX(People!$B:$B,MATCH($A79,People!$A:$A,0)),""))</f>
        <v/>
      </c>
      <c r="C79" s="37">
        <f>IF($A79="","",IFERROR(INDEX(People!$C:$C,MATCH($A79,People!$A:$A,0)),""))</f>
        <v/>
      </c>
      <c r="D79" s="37">
        <f>IF($A79="","",IFERROR(INDEX(People!$D:$D,MATCH($A79,People!$A:$A,0)),""))</f>
        <v/>
      </c>
      <c r="G79" s="37">
        <f>IF($E79="","",IFERROR(INDEX(Policies!$E:$E,MATCH($E79,Policies!$A:$A,0)),""))</f>
        <v/>
      </c>
      <c r="J79" s="41">
        <f>IF(OR(I79="",G79="Inform only"),"",I79+IFERROR(INDEX(Policies!$G:$G,MATCH(E79,Policies!$A:$A,0)),14))</f>
        <v/>
      </c>
      <c r="N79" s="37">
        <f>IF(OR(E79="",K79=""),"",IFERROR(INDEX(Policies!$H:$H,MATCH(E79,Policies!$A:$A,0))&amp;" (v"&amp;F79&amp;")",""))</f>
        <v/>
      </c>
      <c r="O79" s="37">
        <f>IF(A79="","",IF(AND(F79&lt;&gt;"",IFERROR(INDEX(Policies!$B:$B,MATCH(E79,Policies!$A:$A,0))&amp;"","")&lt;&gt;"",F79&amp;""&lt;&gt;IFERROR(INDEX(Policies!$B:$B,MATCH(E79,Policies!$A:$A,0))&amp;"","")),IF(COUNTIFS($A$4:$A$503,A79,$E$4:$E$503,E79,$F$4:$F$503,IFERROR(INDEX(Policies!$B:$B,MATCH(E79,Policies!$A:$A,0))&amp;"",""))&gt;0,"Replaced","Needs new version"),IF(AND(G79="Inform only",I79&lt;&gt;""),"Informed",IF(K79&lt;&gt;"","Confirmed",IF(I79="","Not sent",IF(TODAY()&gt;J79,"Overdue","Pending"))))))</f>
        <v/>
      </c>
      <c r="P79" s="37">
        <f>IF(O79&lt;&gt;"Confirmed","",IF(AND(G79="E-signature",L79&lt;&gt;"E-signature",L79&lt;&gt;"Policy software record"),"Needs e-signature",IF(AND(G79="Signature (paper or e-sign)",L79&lt;&gt;"E-signature",L79&lt;&gt;"Signed paper form",L79&lt;&gt;"Policy software record"),"Needs signature",IF(L79="","Add how confirmed",IF(M79="","Add proof link","Complete")))))</f>
        <v/>
      </c>
      <c r="Q79" s="43">
        <f>IF(O79="Overdue",DATEDIF(J79,TODAY(),"d"),"")</f>
        <v/>
      </c>
    </row>
    <row r="80">
      <c r="B80" s="37">
        <f>IF($A80="","",IFERROR(INDEX(People!$B:$B,MATCH($A80,People!$A:$A,0)),""))</f>
        <v/>
      </c>
      <c r="C80" s="37">
        <f>IF($A80="","",IFERROR(INDEX(People!$C:$C,MATCH($A80,People!$A:$A,0)),""))</f>
        <v/>
      </c>
      <c r="D80" s="37">
        <f>IF($A80="","",IFERROR(INDEX(People!$D:$D,MATCH($A80,People!$A:$A,0)),""))</f>
        <v/>
      </c>
      <c r="G80" s="37">
        <f>IF($E80="","",IFERROR(INDEX(Policies!$E:$E,MATCH($E80,Policies!$A:$A,0)),""))</f>
        <v/>
      </c>
      <c r="J80" s="41">
        <f>IF(OR(I80="",G80="Inform only"),"",I80+IFERROR(INDEX(Policies!$G:$G,MATCH(E80,Policies!$A:$A,0)),14))</f>
        <v/>
      </c>
      <c r="N80" s="37">
        <f>IF(OR(E80="",K80=""),"",IFERROR(INDEX(Policies!$H:$H,MATCH(E80,Policies!$A:$A,0))&amp;" (v"&amp;F80&amp;")",""))</f>
        <v/>
      </c>
      <c r="O80" s="37">
        <f>IF(A80="","",IF(AND(F80&lt;&gt;"",IFERROR(INDEX(Policies!$B:$B,MATCH(E80,Policies!$A:$A,0))&amp;"","")&lt;&gt;"",F80&amp;""&lt;&gt;IFERROR(INDEX(Policies!$B:$B,MATCH(E80,Policies!$A:$A,0))&amp;"","")),IF(COUNTIFS($A$4:$A$503,A80,$E$4:$E$503,E80,$F$4:$F$503,IFERROR(INDEX(Policies!$B:$B,MATCH(E80,Policies!$A:$A,0))&amp;"",""))&gt;0,"Replaced","Needs new version"),IF(AND(G80="Inform only",I80&lt;&gt;""),"Informed",IF(K80&lt;&gt;"","Confirmed",IF(I80="","Not sent",IF(TODAY()&gt;J80,"Overdue","Pending"))))))</f>
        <v/>
      </c>
      <c r="P80" s="37">
        <f>IF(O80&lt;&gt;"Confirmed","",IF(AND(G80="E-signature",L80&lt;&gt;"E-signature",L80&lt;&gt;"Policy software record"),"Needs e-signature",IF(AND(G80="Signature (paper or e-sign)",L80&lt;&gt;"E-signature",L80&lt;&gt;"Signed paper form",L80&lt;&gt;"Policy software record"),"Needs signature",IF(L80="","Add how confirmed",IF(M80="","Add proof link","Complete")))))</f>
        <v/>
      </c>
      <c r="Q80" s="43">
        <f>IF(O80="Overdue",DATEDIF(J80,TODAY(),"d"),"")</f>
        <v/>
      </c>
    </row>
    <row r="81">
      <c r="B81" s="37">
        <f>IF($A81="","",IFERROR(INDEX(People!$B:$B,MATCH($A81,People!$A:$A,0)),""))</f>
        <v/>
      </c>
      <c r="C81" s="37">
        <f>IF($A81="","",IFERROR(INDEX(People!$C:$C,MATCH($A81,People!$A:$A,0)),""))</f>
        <v/>
      </c>
      <c r="D81" s="37">
        <f>IF($A81="","",IFERROR(INDEX(People!$D:$D,MATCH($A81,People!$A:$A,0)),""))</f>
        <v/>
      </c>
      <c r="G81" s="37">
        <f>IF($E81="","",IFERROR(INDEX(Policies!$E:$E,MATCH($E81,Policies!$A:$A,0)),""))</f>
        <v/>
      </c>
      <c r="J81" s="41">
        <f>IF(OR(I81="",G81="Inform only"),"",I81+IFERROR(INDEX(Policies!$G:$G,MATCH(E81,Policies!$A:$A,0)),14))</f>
        <v/>
      </c>
      <c r="N81" s="37">
        <f>IF(OR(E81="",K81=""),"",IFERROR(INDEX(Policies!$H:$H,MATCH(E81,Policies!$A:$A,0))&amp;" (v"&amp;F81&amp;")",""))</f>
        <v/>
      </c>
      <c r="O81" s="37">
        <f>IF(A81="","",IF(AND(F81&lt;&gt;"",IFERROR(INDEX(Policies!$B:$B,MATCH(E81,Policies!$A:$A,0))&amp;"","")&lt;&gt;"",F81&amp;""&lt;&gt;IFERROR(INDEX(Policies!$B:$B,MATCH(E81,Policies!$A:$A,0))&amp;"","")),IF(COUNTIFS($A$4:$A$503,A81,$E$4:$E$503,E81,$F$4:$F$503,IFERROR(INDEX(Policies!$B:$B,MATCH(E81,Policies!$A:$A,0))&amp;"",""))&gt;0,"Replaced","Needs new version"),IF(AND(G81="Inform only",I81&lt;&gt;""),"Informed",IF(K81&lt;&gt;"","Confirmed",IF(I81="","Not sent",IF(TODAY()&gt;J81,"Overdue","Pending"))))))</f>
        <v/>
      </c>
      <c r="P81" s="37">
        <f>IF(O81&lt;&gt;"Confirmed","",IF(AND(G81="E-signature",L81&lt;&gt;"E-signature",L81&lt;&gt;"Policy software record"),"Needs e-signature",IF(AND(G81="Signature (paper or e-sign)",L81&lt;&gt;"E-signature",L81&lt;&gt;"Signed paper form",L81&lt;&gt;"Policy software record"),"Needs signature",IF(L81="","Add how confirmed",IF(M81="","Add proof link","Complete")))))</f>
        <v/>
      </c>
      <c r="Q81" s="43">
        <f>IF(O81="Overdue",DATEDIF(J81,TODAY(),"d"),"")</f>
        <v/>
      </c>
    </row>
    <row r="82">
      <c r="B82" s="37">
        <f>IF($A82="","",IFERROR(INDEX(People!$B:$B,MATCH($A82,People!$A:$A,0)),""))</f>
        <v/>
      </c>
      <c r="C82" s="37">
        <f>IF($A82="","",IFERROR(INDEX(People!$C:$C,MATCH($A82,People!$A:$A,0)),""))</f>
        <v/>
      </c>
      <c r="D82" s="37">
        <f>IF($A82="","",IFERROR(INDEX(People!$D:$D,MATCH($A82,People!$A:$A,0)),""))</f>
        <v/>
      </c>
      <c r="G82" s="37">
        <f>IF($E82="","",IFERROR(INDEX(Policies!$E:$E,MATCH($E82,Policies!$A:$A,0)),""))</f>
        <v/>
      </c>
      <c r="J82" s="41">
        <f>IF(OR(I82="",G82="Inform only"),"",I82+IFERROR(INDEX(Policies!$G:$G,MATCH(E82,Policies!$A:$A,0)),14))</f>
        <v/>
      </c>
      <c r="N82" s="37">
        <f>IF(OR(E82="",K82=""),"",IFERROR(INDEX(Policies!$H:$H,MATCH(E82,Policies!$A:$A,0))&amp;" (v"&amp;F82&amp;")",""))</f>
        <v/>
      </c>
      <c r="O82" s="37">
        <f>IF(A82="","",IF(AND(F82&lt;&gt;"",IFERROR(INDEX(Policies!$B:$B,MATCH(E82,Policies!$A:$A,0))&amp;"","")&lt;&gt;"",F82&amp;""&lt;&gt;IFERROR(INDEX(Policies!$B:$B,MATCH(E82,Policies!$A:$A,0))&amp;"","")),IF(COUNTIFS($A$4:$A$503,A82,$E$4:$E$503,E82,$F$4:$F$503,IFERROR(INDEX(Policies!$B:$B,MATCH(E82,Policies!$A:$A,0))&amp;"",""))&gt;0,"Replaced","Needs new version"),IF(AND(G82="Inform only",I82&lt;&gt;""),"Informed",IF(K82&lt;&gt;"","Confirmed",IF(I82="","Not sent",IF(TODAY()&gt;J82,"Overdue","Pending"))))))</f>
        <v/>
      </c>
      <c r="P82" s="37">
        <f>IF(O82&lt;&gt;"Confirmed","",IF(AND(G82="E-signature",L82&lt;&gt;"E-signature",L82&lt;&gt;"Policy software record"),"Needs e-signature",IF(AND(G82="Signature (paper or e-sign)",L82&lt;&gt;"E-signature",L82&lt;&gt;"Signed paper form",L82&lt;&gt;"Policy software record"),"Needs signature",IF(L82="","Add how confirmed",IF(M82="","Add proof link","Complete")))))</f>
        <v/>
      </c>
      <c r="Q82" s="43">
        <f>IF(O82="Overdue",DATEDIF(J82,TODAY(),"d"),"")</f>
        <v/>
      </c>
    </row>
    <row r="83">
      <c r="B83" s="37">
        <f>IF($A83="","",IFERROR(INDEX(People!$B:$B,MATCH($A83,People!$A:$A,0)),""))</f>
        <v/>
      </c>
      <c r="C83" s="37">
        <f>IF($A83="","",IFERROR(INDEX(People!$C:$C,MATCH($A83,People!$A:$A,0)),""))</f>
        <v/>
      </c>
      <c r="D83" s="37">
        <f>IF($A83="","",IFERROR(INDEX(People!$D:$D,MATCH($A83,People!$A:$A,0)),""))</f>
        <v/>
      </c>
      <c r="G83" s="37">
        <f>IF($E83="","",IFERROR(INDEX(Policies!$E:$E,MATCH($E83,Policies!$A:$A,0)),""))</f>
        <v/>
      </c>
      <c r="J83" s="41">
        <f>IF(OR(I83="",G83="Inform only"),"",I83+IFERROR(INDEX(Policies!$G:$G,MATCH(E83,Policies!$A:$A,0)),14))</f>
        <v/>
      </c>
      <c r="N83" s="37">
        <f>IF(OR(E83="",K83=""),"",IFERROR(INDEX(Policies!$H:$H,MATCH(E83,Policies!$A:$A,0))&amp;" (v"&amp;F83&amp;")",""))</f>
        <v/>
      </c>
      <c r="O83" s="37">
        <f>IF(A83="","",IF(AND(F83&lt;&gt;"",IFERROR(INDEX(Policies!$B:$B,MATCH(E83,Policies!$A:$A,0))&amp;"","")&lt;&gt;"",F83&amp;""&lt;&gt;IFERROR(INDEX(Policies!$B:$B,MATCH(E83,Policies!$A:$A,0))&amp;"","")),IF(COUNTIFS($A$4:$A$503,A83,$E$4:$E$503,E83,$F$4:$F$503,IFERROR(INDEX(Policies!$B:$B,MATCH(E83,Policies!$A:$A,0))&amp;"",""))&gt;0,"Replaced","Needs new version"),IF(AND(G83="Inform only",I83&lt;&gt;""),"Informed",IF(K83&lt;&gt;"","Confirmed",IF(I83="","Not sent",IF(TODAY()&gt;J83,"Overdue","Pending"))))))</f>
        <v/>
      </c>
      <c r="P83" s="37">
        <f>IF(O83&lt;&gt;"Confirmed","",IF(AND(G83="E-signature",L83&lt;&gt;"E-signature",L83&lt;&gt;"Policy software record"),"Needs e-signature",IF(AND(G83="Signature (paper or e-sign)",L83&lt;&gt;"E-signature",L83&lt;&gt;"Signed paper form",L83&lt;&gt;"Policy software record"),"Needs signature",IF(L83="","Add how confirmed",IF(M83="","Add proof link","Complete")))))</f>
        <v/>
      </c>
      <c r="Q83" s="43">
        <f>IF(O83="Overdue",DATEDIF(J83,TODAY(),"d"),"")</f>
        <v/>
      </c>
    </row>
    <row r="84">
      <c r="B84" s="37">
        <f>IF($A84="","",IFERROR(INDEX(People!$B:$B,MATCH($A84,People!$A:$A,0)),""))</f>
        <v/>
      </c>
      <c r="C84" s="37">
        <f>IF($A84="","",IFERROR(INDEX(People!$C:$C,MATCH($A84,People!$A:$A,0)),""))</f>
        <v/>
      </c>
      <c r="D84" s="37">
        <f>IF($A84="","",IFERROR(INDEX(People!$D:$D,MATCH($A84,People!$A:$A,0)),""))</f>
        <v/>
      </c>
      <c r="G84" s="37">
        <f>IF($E84="","",IFERROR(INDEX(Policies!$E:$E,MATCH($E84,Policies!$A:$A,0)),""))</f>
        <v/>
      </c>
      <c r="J84" s="41">
        <f>IF(OR(I84="",G84="Inform only"),"",I84+IFERROR(INDEX(Policies!$G:$G,MATCH(E84,Policies!$A:$A,0)),14))</f>
        <v/>
      </c>
      <c r="N84" s="37">
        <f>IF(OR(E84="",K84=""),"",IFERROR(INDEX(Policies!$H:$H,MATCH(E84,Policies!$A:$A,0))&amp;" (v"&amp;F84&amp;")",""))</f>
        <v/>
      </c>
      <c r="O84" s="37">
        <f>IF(A84="","",IF(AND(F84&lt;&gt;"",IFERROR(INDEX(Policies!$B:$B,MATCH(E84,Policies!$A:$A,0))&amp;"","")&lt;&gt;"",F84&amp;""&lt;&gt;IFERROR(INDEX(Policies!$B:$B,MATCH(E84,Policies!$A:$A,0))&amp;"","")),IF(COUNTIFS($A$4:$A$503,A84,$E$4:$E$503,E84,$F$4:$F$503,IFERROR(INDEX(Policies!$B:$B,MATCH(E84,Policies!$A:$A,0))&amp;"",""))&gt;0,"Replaced","Needs new version"),IF(AND(G84="Inform only",I84&lt;&gt;""),"Informed",IF(K84&lt;&gt;"","Confirmed",IF(I84="","Not sent",IF(TODAY()&gt;J84,"Overdue","Pending"))))))</f>
        <v/>
      </c>
      <c r="P84" s="37">
        <f>IF(O84&lt;&gt;"Confirmed","",IF(AND(G84="E-signature",L84&lt;&gt;"E-signature",L84&lt;&gt;"Policy software record"),"Needs e-signature",IF(AND(G84="Signature (paper or e-sign)",L84&lt;&gt;"E-signature",L84&lt;&gt;"Signed paper form",L84&lt;&gt;"Policy software record"),"Needs signature",IF(L84="","Add how confirmed",IF(M84="","Add proof link","Complete")))))</f>
        <v/>
      </c>
      <c r="Q84" s="43">
        <f>IF(O84="Overdue",DATEDIF(J84,TODAY(),"d"),"")</f>
        <v/>
      </c>
    </row>
    <row r="85">
      <c r="B85" s="37">
        <f>IF($A85="","",IFERROR(INDEX(People!$B:$B,MATCH($A85,People!$A:$A,0)),""))</f>
        <v/>
      </c>
      <c r="C85" s="37">
        <f>IF($A85="","",IFERROR(INDEX(People!$C:$C,MATCH($A85,People!$A:$A,0)),""))</f>
        <v/>
      </c>
      <c r="D85" s="37">
        <f>IF($A85="","",IFERROR(INDEX(People!$D:$D,MATCH($A85,People!$A:$A,0)),""))</f>
        <v/>
      </c>
      <c r="G85" s="37">
        <f>IF($E85="","",IFERROR(INDEX(Policies!$E:$E,MATCH($E85,Policies!$A:$A,0)),""))</f>
        <v/>
      </c>
      <c r="J85" s="41">
        <f>IF(OR(I85="",G85="Inform only"),"",I85+IFERROR(INDEX(Policies!$G:$G,MATCH(E85,Policies!$A:$A,0)),14))</f>
        <v/>
      </c>
      <c r="N85" s="37">
        <f>IF(OR(E85="",K85=""),"",IFERROR(INDEX(Policies!$H:$H,MATCH(E85,Policies!$A:$A,0))&amp;" (v"&amp;F85&amp;")",""))</f>
        <v/>
      </c>
      <c r="O85" s="37">
        <f>IF(A85="","",IF(AND(F85&lt;&gt;"",IFERROR(INDEX(Policies!$B:$B,MATCH(E85,Policies!$A:$A,0))&amp;"","")&lt;&gt;"",F85&amp;""&lt;&gt;IFERROR(INDEX(Policies!$B:$B,MATCH(E85,Policies!$A:$A,0))&amp;"","")),IF(COUNTIFS($A$4:$A$503,A85,$E$4:$E$503,E85,$F$4:$F$503,IFERROR(INDEX(Policies!$B:$B,MATCH(E85,Policies!$A:$A,0))&amp;"",""))&gt;0,"Replaced","Needs new version"),IF(AND(G85="Inform only",I85&lt;&gt;""),"Informed",IF(K85&lt;&gt;"","Confirmed",IF(I85="","Not sent",IF(TODAY()&gt;J85,"Overdue","Pending"))))))</f>
        <v/>
      </c>
      <c r="P85" s="37">
        <f>IF(O85&lt;&gt;"Confirmed","",IF(AND(G85="E-signature",L85&lt;&gt;"E-signature",L85&lt;&gt;"Policy software record"),"Needs e-signature",IF(AND(G85="Signature (paper or e-sign)",L85&lt;&gt;"E-signature",L85&lt;&gt;"Signed paper form",L85&lt;&gt;"Policy software record"),"Needs signature",IF(L85="","Add how confirmed",IF(M85="","Add proof link","Complete")))))</f>
        <v/>
      </c>
      <c r="Q85" s="43">
        <f>IF(O85="Overdue",DATEDIF(J85,TODAY(),"d"),"")</f>
        <v/>
      </c>
    </row>
    <row r="86">
      <c r="B86" s="37">
        <f>IF($A86="","",IFERROR(INDEX(People!$B:$B,MATCH($A86,People!$A:$A,0)),""))</f>
        <v/>
      </c>
      <c r="C86" s="37">
        <f>IF($A86="","",IFERROR(INDEX(People!$C:$C,MATCH($A86,People!$A:$A,0)),""))</f>
        <v/>
      </c>
      <c r="D86" s="37">
        <f>IF($A86="","",IFERROR(INDEX(People!$D:$D,MATCH($A86,People!$A:$A,0)),""))</f>
        <v/>
      </c>
      <c r="G86" s="37">
        <f>IF($E86="","",IFERROR(INDEX(Policies!$E:$E,MATCH($E86,Policies!$A:$A,0)),""))</f>
        <v/>
      </c>
      <c r="J86" s="41">
        <f>IF(OR(I86="",G86="Inform only"),"",I86+IFERROR(INDEX(Policies!$G:$G,MATCH(E86,Policies!$A:$A,0)),14))</f>
        <v/>
      </c>
      <c r="N86" s="37">
        <f>IF(OR(E86="",K86=""),"",IFERROR(INDEX(Policies!$H:$H,MATCH(E86,Policies!$A:$A,0))&amp;" (v"&amp;F86&amp;")",""))</f>
        <v/>
      </c>
      <c r="O86" s="37">
        <f>IF(A86="","",IF(AND(F86&lt;&gt;"",IFERROR(INDEX(Policies!$B:$B,MATCH(E86,Policies!$A:$A,0))&amp;"","")&lt;&gt;"",F86&amp;""&lt;&gt;IFERROR(INDEX(Policies!$B:$B,MATCH(E86,Policies!$A:$A,0))&amp;"","")),IF(COUNTIFS($A$4:$A$503,A86,$E$4:$E$503,E86,$F$4:$F$503,IFERROR(INDEX(Policies!$B:$B,MATCH(E86,Policies!$A:$A,0))&amp;"",""))&gt;0,"Replaced","Needs new version"),IF(AND(G86="Inform only",I86&lt;&gt;""),"Informed",IF(K86&lt;&gt;"","Confirmed",IF(I86="","Not sent",IF(TODAY()&gt;J86,"Overdue","Pending"))))))</f>
        <v/>
      </c>
      <c r="P86" s="37">
        <f>IF(O86&lt;&gt;"Confirmed","",IF(AND(G86="E-signature",L86&lt;&gt;"E-signature",L86&lt;&gt;"Policy software record"),"Needs e-signature",IF(AND(G86="Signature (paper or e-sign)",L86&lt;&gt;"E-signature",L86&lt;&gt;"Signed paper form",L86&lt;&gt;"Policy software record"),"Needs signature",IF(L86="","Add how confirmed",IF(M86="","Add proof link","Complete")))))</f>
        <v/>
      </c>
      <c r="Q86" s="43">
        <f>IF(O86="Overdue",DATEDIF(J86,TODAY(),"d"),"")</f>
        <v/>
      </c>
    </row>
    <row r="87">
      <c r="B87" s="37">
        <f>IF($A87="","",IFERROR(INDEX(People!$B:$B,MATCH($A87,People!$A:$A,0)),""))</f>
        <v/>
      </c>
      <c r="C87" s="37">
        <f>IF($A87="","",IFERROR(INDEX(People!$C:$C,MATCH($A87,People!$A:$A,0)),""))</f>
        <v/>
      </c>
      <c r="D87" s="37">
        <f>IF($A87="","",IFERROR(INDEX(People!$D:$D,MATCH($A87,People!$A:$A,0)),""))</f>
        <v/>
      </c>
      <c r="G87" s="37">
        <f>IF($E87="","",IFERROR(INDEX(Policies!$E:$E,MATCH($E87,Policies!$A:$A,0)),""))</f>
        <v/>
      </c>
      <c r="J87" s="41">
        <f>IF(OR(I87="",G87="Inform only"),"",I87+IFERROR(INDEX(Policies!$G:$G,MATCH(E87,Policies!$A:$A,0)),14))</f>
        <v/>
      </c>
      <c r="N87" s="37">
        <f>IF(OR(E87="",K87=""),"",IFERROR(INDEX(Policies!$H:$H,MATCH(E87,Policies!$A:$A,0))&amp;" (v"&amp;F87&amp;")",""))</f>
        <v/>
      </c>
      <c r="O87" s="37">
        <f>IF(A87="","",IF(AND(F87&lt;&gt;"",IFERROR(INDEX(Policies!$B:$B,MATCH(E87,Policies!$A:$A,0))&amp;"","")&lt;&gt;"",F87&amp;""&lt;&gt;IFERROR(INDEX(Policies!$B:$B,MATCH(E87,Policies!$A:$A,0))&amp;"","")),IF(COUNTIFS($A$4:$A$503,A87,$E$4:$E$503,E87,$F$4:$F$503,IFERROR(INDEX(Policies!$B:$B,MATCH(E87,Policies!$A:$A,0))&amp;"",""))&gt;0,"Replaced","Needs new version"),IF(AND(G87="Inform only",I87&lt;&gt;""),"Informed",IF(K87&lt;&gt;"","Confirmed",IF(I87="","Not sent",IF(TODAY()&gt;J87,"Overdue","Pending"))))))</f>
        <v/>
      </c>
      <c r="P87" s="37">
        <f>IF(O87&lt;&gt;"Confirmed","",IF(AND(G87="E-signature",L87&lt;&gt;"E-signature",L87&lt;&gt;"Policy software record"),"Needs e-signature",IF(AND(G87="Signature (paper or e-sign)",L87&lt;&gt;"E-signature",L87&lt;&gt;"Signed paper form",L87&lt;&gt;"Policy software record"),"Needs signature",IF(L87="","Add how confirmed",IF(M87="","Add proof link","Complete")))))</f>
        <v/>
      </c>
      <c r="Q87" s="43">
        <f>IF(O87="Overdue",DATEDIF(J87,TODAY(),"d"),"")</f>
        <v/>
      </c>
    </row>
    <row r="88">
      <c r="B88" s="37">
        <f>IF($A88="","",IFERROR(INDEX(People!$B:$B,MATCH($A88,People!$A:$A,0)),""))</f>
        <v/>
      </c>
      <c r="C88" s="37">
        <f>IF($A88="","",IFERROR(INDEX(People!$C:$C,MATCH($A88,People!$A:$A,0)),""))</f>
        <v/>
      </c>
      <c r="D88" s="37">
        <f>IF($A88="","",IFERROR(INDEX(People!$D:$D,MATCH($A88,People!$A:$A,0)),""))</f>
        <v/>
      </c>
      <c r="G88" s="37">
        <f>IF($E88="","",IFERROR(INDEX(Policies!$E:$E,MATCH($E88,Policies!$A:$A,0)),""))</f>
        <v/>
      </c>
      <c r="J88" s="41">
        <f>IF(OR(I88="",G88="Inform only"),"",I88+IFERROR(INDEX(Policies!$G:$G,MATCH(E88,Policies!$A:$A,0)),14))</f>
        <v/>
      </c>
      <c r="N88" s="37">
        <f>IF(OR(E88="",K88=""),"",IFERROR(INDEX(Policies!$H:$H,MATCH(E88,Policies!$A:$A,0))&amp;" (v"&amp;F88&amp;")",""))</f>
        <v/>
      </c>
      <c r="O88" s="37">
        <f>IF(A88="","",IF(AND(F88&lt;&gt;"",IFERROR(INDEX(Policies!$B:$B,MATCH(E88,Policies!$A:$A,0))&amp;"","")&lt;&gt;"",F88&amp;""&lt;&gt;IFERROR(INDEX(Policies!$B:$B,MATCH(E88,Policies!$A:$A,0))&amp;"","")),IF(COUNTIFS($A$4:$A$503,A88,$E$4:$E$503,E88,$F$4:$F$503,IFERROR(INDEX(Policies!$B:$B,MATCH(E88,Policies!$A:$A,0))&amp;"",""))&gt;0,"Replaced","Needs new version"),IF(AND(G88="Inform only",I88&lt;&gt;""),"Informed",IF(K88&lt;&gt;"","Confirmed",IF(I88="","Not sent",IF(TODAY()&gt;J88,"Overdue","Pending"))))))</f>
        <v/>
      </c>
      <c r="P88" s="37">
        <f>IF(O88&lt;&gt;"Confirmed","",IF(AND(G88="E-signature",L88&lt;&gt;"E-signature",L88&lt;&gt;"Policy software record"),"Needs e-signature",IF(AND(G88="Signature (paper or e-sign)",L88&lt;&gt;"E-signature",L88&lt;&gt;"Signed paper form",L88&lt;&gt;"Policy software record"),"Needs signature",IF(L88="","Add how confirmed",IF(M88="","Add proof link","Complete")))))</f>
        <v/>
      </c>
      <c r="Q88" s="43">
        <f>IF(O88="Overdue",DATEDIF(J88,TODAY(),"d"),"")</f>
        <v/>
      </c>
    </row>
    <row r="89">
      <c r="B89" s="37">
        <f>IF($A89="","",IFERROR(INDEX(People!$B:$B,MATCH($A89,People!$A:$A,0)),""))</f>
        <v/>
      </c>
      <c r="C89" s="37">
        <f>IF($A89="","",IFERROR(INDEX(People!$C:$C,MATCH($A89,People!$A:$A,0)),""))</f>
        <v/>
      </c>
      <c r="D89" s="37">
        <f>IF($A89="","",IFERROR(INDEX(People!$D:$D,MATCH($A89,People!$A:$A,0)),""))</f>
        <v/>
      </c>
      <c r="G89" s="37">
        <f>IF($E89="","",IFERROR(INDEX(Policies!$E:$E,MATCH($E89,Policies!$A:$A,0)),""))</f>
        <v/>
      </c>
      <c r="J89" s="41">
        <f>IF(OR(I89="",G89="Inform only"),"",I89+IFERROR(INDEX(Policies!$G:$G,MATCH(E89,Policies!$A:$A,0)),14))</f>
        <v/>
      </c>
      <c r="N89" s="37">
        <f>IF(OR(E89="",K89=""),"",IFERROR(INDEX(Policies!$H:$H,MATCH(E89,Policies!$A:$A,0))&amp;" (v"&amp;F89&amp;")",""))</f>
        <v/>
      </c>
      <c r="O89" s="37">
        <f>IF(A89="","",IF(AND(F89&lt;&gt;"",IFERROR(INDEX(Policies!$B:$B,MATCH(E89,Policies!$A:$A,0))&amp;"","")&lt;&gt;"",F89&amp;""&lt;&gt;IFERROR(INDEX(Policies!$B:$B,MATCH(E89,Policies!$A:$A,0))&amp;"","")),IF(COUNTIFS($A$4:$A$503,A89,$E$4:$E$503,E89,$F$4:$F$503,IFERROR(INDEX(Policies!$B:$B,MATCH(E89,Policies!$A:$A,0))&amp;"",""))&gt;0,"Replaced","Needs new version"),IF(AND(G89="Inform only",I89&lt;&gt;""),"Informed",IF(K89&lt;&gt;"","Confirmed",IF(I89="","Not sent",IF(TODAY()&gt;J89,"Overdue","Pending"))))))</f>
        <v/>
      </c>
      <c r="P89" s="37">
        <f>IF(O89&lt;&gt;"Confirmed","",IF(AND(G89="E-signature",L89&lt;&gt;"E-signature",L89&lt;&gt;"Policy software record"),"Needs e-signature",IF(AND(G89="Signature (paper or e-sign)",L89&lt;&gt;"E-signature",L89&lt;&gt;"Signed paper form",L89&lt;&gt;"Policy software record"),"Needs signature",IF(L89="","Add how confirmed",IF(M89="","Add proof link","Complete")))))</f>
        <v/>
      </c>
      <c r="Q89" s="43">
        <f>IF(O89="Overdue",DATEDIF(J89,TODAY(),"d"),"")</f>
        <v/>
      </c>
    </row>
    <row r="90">
      <c r="B90" s="37">
        <f>IF($A90="","",IFERROR(INDEX(People!$B:$B,MATCH($A90,People!$A:$A,0)),""))</f>
        <v/>
      </c>
      <c r="C90" s="37">
        <f>IF($A90="","",IFERROR(INDEX(People!$C:$C,MATCH($A90,People!$A:$A,0)),""))</f>
        <v/>
      </c>
      <c r="D90" s="37">
        <f>IF($A90="","",IFERROR(INDEX(People!$D:$D,MATCH($A90,People!$A:$A,0)),""))</f>
        <v/>
      </c>
      <c r="G90" s="37">
        <f>IF($E90="","",IFERROR(INDEX(Policies!$E:$E,MATCH($E90,Policies!$A:$A,0)),""))</f>
        <v/>
      </c>
      <c r="J90" s="41">
        <f>IF(OR(I90="",G90="Inform only"),"",I90+IFERROR(INDEX(Policies!$G:$G,MATCH(E90,Policies!$A:$A,0)),14))</f>
        <v/>
      </c>
      <c r="N90" s="37">
        <f>IF(OR(E90="",K90=""),"",IFERROR(INDEX(Policies!$H:$H,MATCH(E90,Policies!$A:$A,0))&amp;" (v"&amp;F90&amp;")",""))</f>
        <v/>
      </c>
      <c r="O90" s="37">
        <f>IF(A90="","",IF(AND(F90&lt;&gt;"",IFERROR(INDEX(Policies!$B:$B,MATCH(E90,Policies!$A:$A,0))&amp;"","")&lt;&gt;"",F90&amp;""&lt;&gt;IFERROR(INDEX(Policies!$B:$B,MATCH(E90,Policies!$A:$A,0))&amp;"","")),IF(COUNTIFS($A$4:$A$503,A90,$E$4:$E$503,E90,$F$4:$F$503,IFERROR(INDEX(Policies!$B:$B,MATCH(E90,Policies!$A:$A,0))&amp;"",""))&gt;0,"Replaced","Needs new version"),IF(AND(G90="Inform only",I90&lt;&gt;""),"Informed",IF(K90&lt;&gt;"","Confirmed",IF(I90="","Not sent",IF(TODAY()&gt;J90,"Overdue","Pending"))))))</f>
        <v/>
      </c>
      <c r="P90" s="37">
        <f>IF(O90&lt;&gt;"Confirmed","",IF(AND(G90="E-signature",L90&lt;&gt;"E-signature",L90&lt;&gt;"Policy software record"),"Needs e-signature",IF(AND(G90="Signature (paper or e-sign)",L90&lt;&gt;"E-signature",L90&lt;&gt;"Signed paper form",L90&lt;&gt;"Policy software record"),"Needs signature",IF(L90="","Add how confirmed",IF(M90="","Add proof link","Complete")))))</f>
        <v/>
      </c>
      <c r="Q90" s="43">
        <f>IF(O90="Overdue",DATEDIF(J90,TODAY(),"d"),"")</f>
        <v/>
      </c>
    </row>
    <row r="91">
      <c r="B91" s="37">
        <f>IF($A91="","",IFERROR(INDEX(People!$B:$B,MATCH($A91,People!$A:$A,0)),""))</f>
        <v/>
      </c>
      <c r="C91" s="37">
        <f>IF($A91="","",IFERROR(INDEX(People!$C:$C,MATCH($A91,People!$A:$A,0)),""))</f>
        <v/>
      </c>
      <c r="D91" s="37">
        <f>IF($A91="","",IFERROR(INDEX(People!$D:$D,MATCH($A91,People!$A:$A,0)),""))</f>
        <v/>
      </c>
      <c r="G91" s="37">
        <f>IF($E91="","",IFERROR(INDEX(Policies!$E:$E,MATCH($E91,Policies!$A:$A,0)),""))</f>
        <v/>
      </c>
      <c r="J91" s="41">
        <f>IF(OR(I91="",G91="Inform only"),"",I91+IFERROR(INDEX(Policies!$G:$G,MATCH(E91,Policies!$A:$A,0)),14))</f>
        <v/>
      </c>
      <c r="N91" s="37">
        <f>IF(OR(E91="",K91=""),"",IFERROR(INDEX(Policies!$H:$H,MATCH(E91,Policies!$A:$A,0))&amp;" (v"&amp;F91&amp;")",""))</f>
        <v/>
      </c>
      <c r="O91" s="37">
        <f>IF(A91="","",IF(AND(F91&lt;&gt;"",IFERROR(INDEX(Policies!$B:$B,MATCH(E91,Policies!$A:$A,0))&amp;"","")&lt;&gt;"",F91&amp;""&lt;&gt;IFERROR(INDEX(Policies!$B:$B,MATCH(E91,Policies!$A:$A,0))&amp;"","")),IF(COUNTIFS($A$4:$A$503,A91,$E$4:$E$503,E91,$F$4:$F$503,IFERROR(INDEX(Policies!$B:$B,MATCH(E91,Policies!$A:$A,0))&amp;"",""))&gt;0,"Replaced","Needs new version"),IF(AND(G91="Inform only",I91&lt;&gt;""),"Informed",IF(K91&lt;&gt;"","Confirmed",IF(I91="","Not sent",IF(TODAY()&gt;J91,"Overdue","Pending"))))))</f>
        <v/>
      </c>
      <c r="P91" s="37">
        <f>IF(O91&lt;&gt;"Confirmed","",IF(AND(G91="E-signature",L91&lt;&gt;"E-signature",L91&lt;&gt;"Policy software record"),"Needs e-signature",IF(AND(G91="Signature (paper or e-sign)",L91&lt;&gt;"E-signature",L91&lt;&gt;"Signed paper form",L91&lt;&gt;"Policy software record"),"Needs signature",IF(L91="","Add how confirmed",IF(M91="","Add proof link","Complete")))))</f>
        <v/>
      </c>
      <c r="Q91" s="43">
        <f>IF(O91="Overdue",DATEDIF(J91,TODAY(),"d"),"")</f>
        <v/>
      </c>
    </row>
    <row r="92">
      <c r="B92" s="37">
        <f>IF($A92="","",IFERROR(INDEX(People!$B:$B,MATCH($A92,People!$A:$A,0)),""))</f>
        <v/>
      </c>
      <c r="C92" s="37">
        <f>IF($A92="","",IFERROR(INDEX(People!$C:$C,MATCH($A92,People!$A:$A,0)),""))</f>
        <v/>
      </c>
      <c r="D92" s="37">
        <f>IF($A92="","",IFERROR(INDEX(People!$D:$D,MATCH($A92,People!$A:$A,0)),""))</f>
        <v/>
      </c>
      <c r="G92" s="37">
        <f>IF($E92="","",IFERROR(INDEX(Policies!$E:$E,MATCH($E92,Policies!$A:$A,0)),""))</f>
        <v/>
      </c>
      <c r="J92" s="41">
        <f>IF(OR(I92="",G92="Inform only"),"",I92+IFERROR(INDEX(Policies!$G:$G,MATCH(E92,Policies!$A:$A,0)),14))</f>
        <v/>
      </c>
      <c r="N92" s="37">
        <f>IF(OR(E92="",K92=""),"",IFERROR(INDEX(Policies!$H:$H,MATCH(E92,Policies!$A:$A,0))&amp;" (v"&amp;F92&amp;")",""))</f>
        <v/>
      </c>
      <c r="O92" s="37">
        <f>IF(A92="","",IF(AND(F92&lt;&gt;"",IFERROR(INDEX(Policies!$B:$B,MATCH(E92,Policies!$A:$A,0))&amp;"","")&lt;&gt;"",F92&amp;""&lt;&gt;IFERROR(INDEX(Policies!$B:$B,MATCH(E92,Policies!$A:$A,0))&amp;"","")),IF(COUNTIFS($A$4:$A$503,A92,$E$4:$E$503,E92,$F$4:$F$503,IFERROR(INDEX(Policies!$B:$B,MATCH(E92,Policies!$A:$A,0))&amp;"",""))&gt;0,"Replaced","Needs new version"),IF(AND(G92="Inform only",I92&lt;&gt;""),"Informed",IF(K92&lt;&gt;"","Confirmed",IF(I92="","Not sent",IF(TODAY()&gt;J92,"Overdue","Pending"))))))</f>
        <v/>
      </c>
      <c r="P92" s="37">
        <f>IF(O92&lt;&gt;"Confirmed","",IF(AND(G92="E-signature",L92&lt;&gt;"E-signature",L92&lt;&gt;"Policy software record"),"Needs e-signature",IF(AND(G92="Signature (paper or e-sign)",L92&lt;&gt;"E-signature",L92&lt;&gt;"Signed paper form",L92&lt;&gt;"Policy software record"),"Needs signature",IF(L92="","Add how confirmed",IF(M92="","Add proof link","Complete")))))</f>
        <v/>
      </c>
      <c r="Q92" s="43">
        <f>IF(O92="Overdue",DATEDIF(J92,TODAY(),"d"),"")</f>
        <v/>
      </c>
    </row>
    <row r="93">
      <c r="B93" s="37">
        <f>IF($A93="","",IFERROR(INDEX(People!$B:$B,MATCH($A93,People!$A:$A,0)),""))</f>
        <v/>
      </c>
      <c r="C93" s="37">
        <f>IF($A93="","",IFERROR(INDEX(People!$C:$C,MATCH($A93,People!$A:$A,0)),""))</f>
        <v/>
      </c>
      <c r="D93" s="37">
        <f>IF($A93="","",IFERROR(INDEX(People!$D:$D,MATCH($A93,People!$A:$A,0)),""))</f>
        <v/>
      </c>
      <c r="G93" s="37">
        <f>IF($E93="","",IFERROR(INDEX(Policies!$E:$E,MATCH($E93,Policies!$A:$A,0)),""))</f>
        <v/>
      </c>
      <c r="J93" s="41">
        <f>IF(OR(I93="",G93="Inform only"),"",I93+IFERROR(INDEX(Policies!$G:$G,MATCH(E93,Policies!$A:$A,0)),14))</f>
        <v/>
      </c>
      <c r="N93" s="37">
        <f>IF(OR(E93="",K93=""),"",IFERROR(INDEX(Policies!$H:$H,MATCH(E93,Policies!$A:$A,0))&amp;" (v"&amp;F93&amp;")",""))</f>
        <v/>
      </c>
      <c r="O93" s="37">
        <f>IF(A93="","",IF(AND(F93&lt;&gt;"",IFERROR(INDEX(Policies!$B:$B,MATCH(E93,Policies!$A:$A,0))&amp;"","")&lt;&gt;"",F93&amp;""&lt;&gt;IFERROR(INDEX(Policies!$B:$B,MATCH(E93,Policies!$A:$A,0))&amp;"","")),IF(COUNTIFS($A$4:$A$503,A93,$E$4:$E$503,E93,$F$4:$F$503,IFERROR(INDEX(Policies!$B:$B,MATCH(E93,Policies!$A:$A,0))&amp;"",""))&gt;0,"Replaced","Needs new version"),IF(AND(G93="Inform only",I93&lt;&gt;""),"Informed",IF(K93&lt;&gt;"","Confirmed",IF(I93="","Not sent",IF(TODAY()&gt;J93,"Overdue","Pending"))))))</f>
        <v/>
      </c>
      <c r="P93" s="37">
        <f>IF(O93&lt;&gt;"Confirmed","",IF(AND(G93="E-signature",L93&lt;&gt;"E-signature",L93&lt;&gt;"Policy software record"),"Needs e-signature",IF(AND(G93="Signature (paper or e-sign)",L93&lt;&gt;"E-signature",L93&lt;&gt;"Signed paper form",L93&lt;&gt;"Policy software record"),"Needs signature",IF(L93="","Add how confirmed",IF(M93="","Add proof link","Complete")))))</f>
        <v/>
      </c>
      <c r="Q93" s="43">
        <f>IF(O93="Overdue",DATEDIF(J93,TODAY(),"d"),"")</f>
        <v/>
      </c>
    </row>
    <row r="94">
      <c r="B94" s="37">
        <f>IF($A94="","",IFERROR(INDEX(People!$B:$B,MATCH($A94,People!$A:$A,0)),""))</f>
        <v/>
      </c>
      <c r="C94" s="37">
        <f>IF($A94="","",IFERROR(INDEX(People!$C:$C,MATCH($A94,People!$A:$A,0)),""))</f>
        <v/>
      </c>
      <c r="D94" s="37">
        <f>IF($A94="","",IFERROR(INDEX(People!$D:$D,MATCH($A94,People!$A:$A,0)),""))</f>
        <v/>
      </c>
      <c r="G94" s="37">
        <f>IF($E94="","",IFERROR(INDEX(Policies!$E:$E,MATCH($E94,Policies!$A:$A,0)),""))</f>
        <v/>
      </c>
      <c r="J94" s="41">
        <f>IF(OR(I94="",G94="Inform only"),"",I94+IFERROR(INDEX(Policies!$G:$G,MATCH(E94,Policies!$A:$A,0)),14))</f>
        <v/>
      </c>
      <c r="N94" s="37">
        <f>IF(OR(E94="",K94=""),"",IFERROR(INDEX(Policies!$H:$H,MATCH(E94,Policies!$A:$A,0))&amp;" (v"&amp;F94&amp;")",""))</f>
        <v/>
      </c>
      <c r="O94" s="37">
        <f>IF(A94="","",IF(AND(F94&lt;&gt;"",IFERROR(INDEX(Policies!$B:$B,MATCH(E94,Policies!$A:$A,0))&amp;"","")&lt;&gt;"",F94&amp;""&lt;&gt;IFERROR(INDEX(Policies!$B:$B,MATCH(E94,Policies!$A:$A,0))&amp;"","")),IF(COUNTIFS($A$4:$A$503,A94,$E$4:$E$503,E94,$F$4:$F$503,IFERROR(INDEX(Policies!$B:$B,MATCH(E94,Policies!$A:$A,0))&amp;"",""))&gt;0,"Replaced","Needs new version"),IF(AND(G94="Inform only",I94&lt;&gt;""),"Informed",IF(K94&lt;&gt;"","Confirmed",IF(I94="","Not sent",IF(TODAY()&gt;J94,"Overdue","Pending"))))))</f>
        <v/>
      </c>
      <c r="P94" s="37">
        <f>IF(O94&lt;&gt;"Confirmed","",IF(AND(G94="E-signature",L94&lt;&gt;"E-signature",L94&lt;&gt;"Policy software record"),"Needs e-signature",IF(AND(G94="Signature (paper or e-sign)",L94&lt;&gt;"E-signature",L94&lt;&gt;"Signed paper form",L94&lt;&gt;"Policy software record"),"Needs signature",IF(L94="","Add how confirmed",IF(M94="","Add proof link","Complete")))))</f>
        <v/>
      </c>
      <c r="Q94" s="43">
        <f>IF(O94="Overdue",DATEDIF(J94,TODAY(),"d"),"")</f>
        <v/>
      </c>
    </row>
    <row r="95">
      <c r="B95" s="37">
        <f>IF($A95="","",IFERROR(INDEX(People!$B:$B,MATCH($A95,People!$A:$A,0)),""))</f>
        <v/>
      </c>
      <c r="C95" s="37">
        <f>IF($A95="","",IFERROR(INDEX(People!$C:$C,MATCH($A95,People!$A:$A,0)),""))</f>
        <v/>
      </c>
      <c r="D95" s="37">
        <f>IF($A95="","",IFERROR(INDEX(People!$D:$D,MATCH($A95,People!$A:$A,0)),""))</f>
        <v/>
      </c>
      <c r="G95" s="37">
        <f>IF($E95="","",IFERROR(INDEX(Policies!$E:$E,MATCH($E95,Policies!$A:$A,0)),""))</f>
        <v/>
      </c>
      <c r="J95" s="41">
        <f>IF(OR(I95="",G95="Inform only"),"",I95+IFERROR(INDEX(Policies!$G:$G,MATCH(E95,Policies!$A:$A,0)),14))</f>
        <v/>
      </c>
      <c r="N95" s="37">
        <f>IF(OR(E95="",K95=""),"",IFERROR(INDEX(Policies!$H:$H,MATCH(E95,Policies!$A:$A,0))&amp;" (v"&amp;F95&amp;")",""))</f>
        <v/>
      </c>
      <c r="O95" s="37">
        <f>IF(A95="","",IF(AND(F95&lt;&gt;"",IFERROR(INDEX(Policies!$B:$B,MATCH(E95,Policies!$A:$A,0))&amp;"","")&lt;&gt;"",F95&amp;""&lt;&gt;IFERROR(INDEX(Policies!$B:$B,MATCH(E95,Policies!$A:$A,0))&amp;"","")),IF(COUNTIFS($A$4:$A$503,A95,$E$4:$E$503,E95,$F$4:$F$503,IFERROR(INDEX(Policies!$B:$B,MATCH(E95,Policies!$A:$A,0))&amp;"",""))&gt;0,"Replaced","Needs new version"),IF(AND(G95="Inform only",I95&lt;&gt;""),"Informed",IF(K95&lt;&gt;"","Confirmed",IF(I95="","Not sent",IF(TODAY()&gt;J95,"Overdue","Pending"))))))</f>
        <v/>
      </c>
      <c r="P95" s="37">
        <f>IF(O95&lt;&gt;"Confirmed","",IF(AND(G95="E-signature",L95&lt;&gt;"E-signature",L95&lt;&gt;"Policy software record"),"Needs e-signature",IF(AND(G95="Signature (paper or e-sign)",L95&lt;&gt;"E-signature",L95&lt;&gt;"Signed paper form",L95&lt;&gt;"Policy software record"),"Needs signature",IF(L95="","Add how confirmed",IF(M95="","Add proof link","Complete")))))</f>
        <v/>
      </c>
      <c r="Q95" s="43">
        <f>IF(O95="Overdue",DATEDIF(J95,TODAY(),"d"),"")</f>
        <v/>
      </c>
    </row>
    <row r="96">
      <c r="B96" s="37">
        <f>IF($A96="","",IFERROR(INDEX(People!$B:$B,MATCH($A96,People!$A:$A,0)),""))</f>
        <v/>
      </c>
      <c r="C96" s="37">
        <f>IF($A96="","",IFERROR(INDEX(People!$C:$C,MATCH($A96,People!$A:$A,0)),""))</f>
        <v/>
      </c>
      <c r="D96" s="37">
        <f>IF($A96="","",IFERROR(INDEX(People!$D:$D,MATCH($A96,People!$A:$A,0)),""))</f>
        <v/>
      </c>
      <c r="G96" s="37">
        <f>IF($E96="","",IFERROR(INDEX(Policies!$E:$E,MATCH($E96,Policies!$A:$A,0)),""))</f>
        <v/>
      </c>
      <c r="J96" s="41">
        <f>IF(OR(I96="",G96="Inform only"),"",I96+IFERROR(INDEX(Policies!$G:$G,MATCH(E96,Policies!$A:$A,0)),14))</f>
        <v/>
      </c>
      <c r="N96" s="37">
        <f>IF(OR(E96="",K96=""),"",IFERROR(INDEX(Policies!$H:$H,MATCH(E96,Policies!$A:$A,0))&amp;" (v"&amp;F96&amp;")",""))</f>
        <v/>
      </c>
      <c r="O96" s="37">
        <f>IF(A96="","",IF(AND(F96&lt;&gt;"",IFERROR(INDEX(Policies!$B:$B,MATCH(E96,Policies!$A:$A,0))&amp;"","")&lt;&gt;"",F96&amp;""&lt;&gt;IFERROR(INDEX(Policies!$B:$B,MATCH(E96,Policies!$A:$A,0))&amp;"","")),IF(COUNTIFS($A$4:$A$503,A96,$E$4:$E$503,E96,$F$4:$F$503,IFERROR(INDEX(Policies!$B:$B,MATCH(E96,Policies!$A:$A,0))&amp;"",""))&gt;0,"Replaced","Needs new version"),IF(AND(G96="Inform only",I96&lt;&gt;""),"Informed",IF(K96&lt;&gt;"","Confirmed",IF(I96="","Not sent",IF(TODAY()&gt;J96,"Overdue","Pending"))))))</f>
        <v/>
      </c>
      <c r="P96" s="37">
        <f>IF(O96&lt;&gt;"Confirmed","",IF(AND(G96="E-signature",L96&lt;&gt;"E-signature",L96&lt;&gt;"Policy software record"),"Needs e-signature",IF(AND(G96="Signature (paper or e-sign)",L96&lt;&gt;"E-signature",L96&lt;&gt;"Signed paper form",L96&lt;&gt;"Policy software record"),"Needs signature",IF(L96="","Add how confirmed",IF(M96="","Add proof link","Complete")))))</f>
        <v/>
      </c>
      <c r="Q96" s="43">
        <f>IF(O96="Overdue",DATEDIF(J96,TODAY(),"d"),"")</f>
        <v/>
      </c>
    </row>
    <row r="97">
      <c r="B97" s="37">
        <f>IF($A97="","",IFERROR(INDEX(People!$B:$B,MATCH($A97,People!$A:$A,0)),""))</f>
        <v/>
      </c>
      <c r="C97" s="37">
        <f>IF($A97="","",IFERROR(INDEX(People!$C:$C,MATCH($A97,People!$A:$A,0)),""))</f>
        <v/>
      </c>
      <c r="D97" s="37">
        <f>IF($A97="","",IFERROR(INDEX(People!$D:$D,MATCH($A97,People!$A:$A,0)),""))</f>
        <v/>
      </c>
      <c r="G97" s="37">
        <f>IF($E97="","",IFERROR(INDEX(Policies!$E:$E,MATCH($E97,Policies!$A:$A,0)),""))</f>
        <v/>
      </c>
      <c r="J97" s="41">
        <f>IF(OR(I97="",G97="Inform only"),"",I97+IFERROR(INDEX(Policies!$G:$G,MATCH(E97,Policies!$A:$A,0)),14))</f>
        <v/>
      </c>
      <c r="N97" s="37">
        <f>IF(OR(E97="",K97=""),"",IFERROR(INDEX(Policies!$H:$H,MATCH(E97,Policies!$A:$A,0))&amp;" (v"&amp;F97&amp;")",""))</f>
        <v/>
      </c>
      <c r="O97" s="37">
        <f>IF(A97="","",IF(AND(F97&lt;&gt;"",IFERROR(INDEX(Policies!$B:$B,MATCH(E97,Policies!$A:$A,0))&amp;"","")&lt;&gt;"",F97&amp;""&lt;&gt;IFERROR(INDEX(Policies!$B:$B,MATCH(E97,Policies!$A:$A,0))&amp;"","")),IF(COUNTIFS($A$4:$A$503,A97,$E$4:$E$503,E97,$F$4:$F$503,IFERROR(INDEX(Policies!$B:$B,MATCH(E97,Policies!$A:$A,0))&amp;"",""))&gt;0,"Replaced","Needs new version"),IF(AND(G97="Inform only",I97&lt;&gt;""),"Informed",IF(K97&lt;&gt;"","Confirmed",IF(I97="","Not sent",IF(TODAY()&gt;J97,"Overdue","Pending"))))))</f>
        <v/>
      </c>
      <c r="P97" s="37">
        <f>IF(O97&lt;&gt;"Confirmed","",IF(AND(G97="E-signature",L97&lt;&gt;"E-signature",L97&lt;&gt;"Policy software record"),"Needs e-signature",IF(AND(G97="Signature (paper or e-sign)",L97&lt;&gt;"E-signature",L97&lt;&gt;"Signed paper form",L97&lt;&gt;"Policy software record"),"Needs signature",IF(L97="","Add how confirmed",IF(M97="","Add proof link","Complete")))))</f>
        <v/>
      </c>
      <c r="Q97" s="43">
        <f>IF(O97="Overdue",DATEDIF(J97,TODAY(),"d"),"")</f>
        <v/>
      </c>
    </row>
    <row r="98">
      <c r="B98" s="37">
        <f>IF($A98="","",IFERROR(INDEX(People!$B:$B,MATCH($A98,People!$A:$A,0)),""))</f>
        <v/>
      </c>
      <c r="C98" s="37">
        <f>IF($A98="","",IFERROR(INDEX(People!$C:$C,MATCH($A98,People!$A:$A,0)),""))</f>
        <v/>
      </c>
      <c r="D98" s="37">
        <f>IF($A98="","",IFERROR(INDEX(People!$D:$D,MATCH($A98,People!$A:$A,0)),""))</f>
        <v/>
      </c>
      <c r="G98" s="37">
        <f>IF($E98="","",IFERROR(INDEX(Policies!$E:$E,MATCH($E98,Policies!$A:$A,0)),""))</f>
        <v/>
      </c>
      <c r="J98" s="41">
        <f>IF(OR(I98="",G98="Inform only"),"",I98+IFERROR(INDEX(Policies!$G:$G,MATCH(E98,Policies!$A:$A,0)),14))</f>
        <v/>
      </c>
      <c r="N98" s="37">
        <f>IF(OR(E98="",K98=""),"",IFERROR(INDEX(Policies!$H:$H,MATCH(E98,Policies!$A:$A,0))&amp;" (v"&amp;F98&amp;")",""))</f>
        <v/>
      </c>
      <c r="O98" s="37">
        <f>IF(A98="","",IF(AND(F98&lt;&gt;"",IFERROR(INDEX(Policies!$B:$B,MATCH(E98,Policies!$A:$A,0))&amp;"","")&lt;&gt;"",F98&amp;""&lt;&gt;IFERROR(INDEX(Policies!$B:$B,MATCH(E98,Policies!$A:$A,0))&amp;"","")),IF(COUNTIFS($A$4:$A$503,A98,$E$4:$E$503,E98,$F$4:$F$503,IFERROR(INDEX(Policies!$B:$B,MATCH(E98,Policies!$A:$A,0))&amp;"",""))&gt;0,"Replaced","Needs new version"),IF(AND(G98="Inform only",I98&lt;&gt;""),"Informed",IF(K98&lt;&gt;"","Confirmed",IF(I98="","Not sent",IF(TODAY()&gt;J98,"Overdue","Pending"))))))</f>
        <v/>
      </c>
      <c r="P98" s="37">
        <f>IF(O98&lt;&gt;"Confirmed","",IF(AND(G98="E-signature",L98&lt;&gt;"E-signature",L98&lt;&gt;"Policy software record"),"Needs e-signature",IF(AND(G98="Signature (paper or e-sign)",L98&lt;&gt;"E-signature",L98&lt;&gt;"Signed paper form",L98&lt;&gt;"Policy software record"),"Needs signature",IF(L98="","Add how confirmed",IF(M98="","Add proof link","Complete")))))</f>
        <v/>
      </c>
      <c r="Q98" s="43">
        <f>IF(O98="Overdue",DATEDIF(J98,TODAY(),"d"),"")</f>
        <v/>
      </c>
    </row>
    <row r="99">
      <c r="B99" s="37">
        <f>IF($A99="","",IFERROR(INDEX(People!$B:$B,MATCH($A99,People!$A:$A,0)),""))</f>
        <v/>
      </c>
      <c r="C99" s="37">
        <f>IF($A99="","",IFERROR(INDEX(People!$C:$C,MATCH($A99,People!$A:$A,0)),""))</f>
        <v/>
      </c>
      <c r="D99" s="37">
        <f>IF($A99="","",IFERROR(INDEX(People!$D:$D,MATCH($A99,People!$A:$A,0)),""))</f>
        <v/>
      </c>
      <c r="G99" s="37">
        <f>IF($E99="","",IFERROR(INDEX(Policies!$E:$E,MATCH($E99,Policies!$A:$A,0)),""))</f>
        <v/>
      </c>
      <c r="J99" s="41">
        <f>IF(OR(I99="",G99="Inform only"),"",I99+IFERROR(INDEX(Policies!$G:$G,MATCH(E99,Policies!$A:$A,0)),14))</f>
        <v/>
      </c>
      <c r="N99" s="37">
        <f>IF(OR(E99="",K99=""),"",IFERROR(INDEX(Policies!$H:$H,MATCH(E99,Policies!$A:$A,0))&amp;" (v"&amp;F99&amp;")",""))</f>
        <v/>
      </c>
      <c r="O99" s="37">
        <f>IF(A99="","",IF(AND(F99&lt;&gt;"",IFERROR(INDEX(Policies!$B:$B,MATCH(E99,Policies!$A:$A,0))&amp;"","")&lt;&gt;"",F99&amp;""&lt;&gt;IFERROR(INDEX(Policies!$B:$B,MATCH(E99,Policies!$A:$A,0))&amp;"","")),IF(COUNTIFS($A$4:$A$503,A99,$E$4:$E$503,E99,$F$4:$F$503,IFERROR(INDEX(Policies!$B:$B,MATCH(E99,Policies!$A:$A,0))&amp;"",""))&gt;0,"Replaced","Needs new version"),IF(AND(G99="Inform only",I99&lt;&gt;""),"Informed",IF(K99&lt;&gt;"","Confirmed",IF(I99="","Not sent",IF(TODAY()&gt;J99,"Overdue","Pending"))))))</f>
        <v/>
      </c>
      <c r="P99" s="37">
        <f>IF(O99&lt;&gt;"Confirmed","",IF(AND(G99="E-signature",L99&lt;&gt;"E-signature",L99&lt;&gt;"Policy software record"),"Needs e-signature",IF(AND(G99="Signature (paper or e-sign)",L99&lt;&gt;"E-signature",L99&lt;&gt;"Signed paper form",L99&lt;&gt;"Policy software record"),"Needs signature",IF(L99="","Add how confirmed",IF(M99="","Add proof link","Complete")))))</f>
        <v/>
      </c>
      <c r="Q99" s="43">
        <f>IF(O99="Overdue",DATEDIF(J99,TODAY(),"d"),"")</f>
        <v/>
      </c>
    </row>
    <row r="100">
      <c r="B100" s="37">
        <f>IF($A100="","",IFERROR(INDEX(People!$B:$B,MATCH($A100,People!$A:$A,0)),""))</f>
        <v/>
      </c>
      <c r="C100" s="37">
        <f>IF($A100="","",IFERROR(INDEX(People!$C:$C,MATCH($A100,People!$A:$A,0)),""))</f>
        <v/>
      </c>
      <c r="D100" s="37">
        <f>IF($A100="","",IFERROR(INDEX(People!$D:$D,MATCH($A100,People!$A:$A,0)),""))</f>
        <v/>
      </c>
      <c r="G100" s="37">
        <f>IF($E100="","",IFERROR(INDEX(Policies!$E:$E,MATCH($E100,Policies!$A:$A,0)),""))</f>
        <v/>
      </c>
      <c r="J100" s="41">
        <f>IF(OR(I100="",G100="Inform only"),"",I100+IFERROR(INDEX(Policies!$G:$G,MATCH(E100,Policies!$A:$A,0)),14))</f>
        <v/>
      </c>
      <c r="N100" s="37">
        <f>IF(OR(E100="",K100=""),"",IFERROR(INDEX(Policies!$H:$H,MATCH(E100,Policies!$A:$A,0))&amp;" (v"&amp;F100&amp;")",""))</f>
        <v/>
      </c>
      <c r="O100" s="37">
        <f>IF(A100="","",IF(AND(F100&lt;&gt;"",IFERROR(INDEX(Policies!$B:$B,MATCH(E100,Policies!$A:$A,0))&amp;"","")&lt;&gt;"",F100&amp;""&lt;&gt;IFERROR(INDEX(Policies!$B:$B,MATCH(E100,Policies!$A:$A,0))&amp;"","")),IF(COUNTIFS($A$4:$A$503,A100,$E$4:$E$503,E100,$F$4:$F$503,IFERROR(INDEX(Policies!$B:$B,MATCH(E100,Policies!$A:$A,0))&amp;"",""))&gt;0,"Replaced","Needs new version"),IF(AND(G100="Inform only",I100&lt;&gt;""),"Informed",IF(K100&lt;&gt;"","Confirmed",IF(I100="","Not sent",IF(TODAY()&gt;J100,"Overdue","Pending"))))))</f>
        <v/>
      </c>
      <c r="P100" s="37">
        <f>IF(O100&lt;&gt;"Confirmed","",IF(AND(G100="E-signature",L100&lt;&gt;"E-signature",L100&lt;&gt;"Policy software record"),"Needs e-signature",IF(AND(G100="Signature (paper or e-sign)",L100&lt;&gt;"E-signature",L100&lt;&gt;"Signed paper form",L100&lt;&gt;"Policy software record"),"Needs signature",IF(L100="","Add how confirmed",IF(M100="","Add proof link","Complete")))))</f>
        <v/>
      </c>
      <c r="Q100" s="43">
        <f>IF(O100="Overdue",DATEDIF(J100,TODAY(),"d"),"")</f>
        <v/>
      </c>
    </row>
    <row r="101">
      <c r="B101" s="37">
        <f>IF($A101="","",IFERROR(INDEX(People!$B:$B,MATCH($A101,People!$A:$A,0)),""))</f>
        <v/>
      </c>
      <c r="C101" s="37">
        <f>IF($A101="","",IFERROR(INDEX(People!$C:$C,MATCH($A101,People!$A:$A,0)),""))</f>
        <v/>
      </c>
      <c r="D101" s="37">
        <f>IF($A101="","",IFERROR(INDEX(People!$D:$D,MATCH($A101,People!$A:$A,0)),""))</f>
        <v/>
      </c>
      <c r="G101" s="37">
        <f>IF($E101="","",IFERROR(INDEX(Policies!$E:$E,MATCH($E101,Policies!$A:$A,0)),""))</f>
        <v/>
      </c>
      <c r="J101" s="41">
        <f>IF(OR(I101="",G101="Inform only"),"",I101+IFERROR(INDEX(Policies!$G:$G,MATCH(E101,Policies!$A:$A,0)),14))</f>
        <v/>
      </c>
      <c r="N101" s="37">
        <f>IF(OR(E101="",K101=""),"",IFERROR(INDEX(Policies!$H:$H,MATCH(E101,Policies!$A:$A,0))&amp;" (v"&amp;F101&amp;")",""))</f>
        <v/>
      </c>
      <c r="O101" s="37">
        <f>IF(A101="","",IF(AND(F101&lt;&gt;"",IFERROR(INDEX(Policies!$B:$B,MATCH(E101,Policies!$A:$A,0))&amp;"","")&lt;&gt;"",F101&amp;""&lt;&gt;IFERROR(INDEX(Policies!$B:$B,MATCH(E101,Policies!$A:$A,0))&amp;"","")),IF(COUNTIFS($A$4:$A$503,A101,$E$4:$E$503,E101,$F$4:$F$503,IFERROR(INDEX(Policies!$B:$B,MATCH(E101,Policies!$A:$A,0))&amp;"",""))&gt;0,"Replaced","Needs new version"),IF(AND(G101="Inform only",I101&lt;&gt;""),"Informed",IF(K101&lt;&gt;"","Confirmed",IF(I101="","Not sent",IF(TODAY()&gt;J101,"Overdue","Pending"))))))</f>
        <v/>
      </c>
      <c r="P101" s="37">
        <f>IF(O101&lt;&gt;"Confirmed","",IF(AND(G101="E-signature",L101&lt;&gt;"E-signature",L101&lt;&gt;"Policy software record"),"Needs e-signature",IF(AND(G101="Signature (paper or e-sign)",L101&lt;&gt;"E-signature",L101&lt;&gt;"Signed paper form",L101&lt;&gt;"Policy software record"),"Needs signature",IF(L101="","Add how confirmed",IF(M101="","Add proof link","Complete")))))</f>
        <v/>
      </c>
      <c r="Q101" s="43">
        <f>IF(O101="Overdue",DATEDIF(J101,TODAY(),"d"),"")</f>
        <v/>
      </c>
    </row>
    <row r="102">
      <c r="B102" s="37">
        <f>IF($A102="","",IFERROR(INDEX(People!$B:$B,MATCH($A102,People!$A:$A,0)),""))</f>
        <v/>
      </c>
      <c r="C102" s="37">
        <f>IF($A102="","",IFERROR(INDEX(People!$C:$C,MATCH($A102,People!$A:$A,0)),""))</f>
        <v/>
      </c>
      <c r="D102" s="37">
        <f>IF($A102="","",IFERROR(INDEX(People!$D:$D,MATCH($A102,People!$A:$A,0)),""))</f>
        <v/>
      </c>
      <c r="G102" s="37">
        <f>IF($E102="","",IFERROR(INDEX(Policies!$E:$E,MATCH($E102,Policies!$A:$A,0)),""))</f>
        <v/>
      </c>
      <c r="J102" s="41">
        <f>IF(OR(I102="",G102="Inform only"),"",I102+IFERROR(INDEX(Policies!$G:$G,MATCH(E102,Policies!$A:$A,0)),14))</f>
        <v/>
      </c>
      <c r="N102" s="37">
        <f>IF(OR(E102="",K102=""),"",IFERROR(INDEX(Policies!$H:$H,MATCH(E102,Policies!$A:$A,0))&amp;" (v"&amp;F102&amp;")",""))</f>
        <v/>
      </c>
      <c r="O102" s="37">
        <f>IF(A102="","",IF(AND(F102&lt;&gt;"",IFERROR(INDEX(Policies!$B:$B,MATCH(E102,Policies!$A:$A,0))&amp;"","")&lt;&gt;"",F102&amp;""&lt;&gt;IFERROR(INDEX(Policies!$B:$B,MATCH(E102,Policies!$A:$A,0))&amp;"","")),IF(COUNTIFS($A$4:$A$503,A102,$E$4:$E$503,E102,$F$4:$F$503,IFERROR(INDEX(Policies!$B:$B,MATCH(E102,Policies!$A:$A,0))&amp;"",""))&gt;0,"Replaced","Needs new version"),IF(AND(G102="Inform only",I102&lt;&gt;""),"Informed",IF(K102&lt;&gt;"","Confirmed",IF(I102="","Not sent",IF(TODAY()&gt;J102,"Overdue","Pending"))))))</f>
        <v/>
      </c>
      <c r="P102" s="37">
        <f>IF(O102&lt;&gt;"Confirmed","",IF(AND(G102="E-signature",L102&lt;&gt;"E-signature",L102&lt;&gt;"Policy software record"),"Needs e-signature",IF(AND(G102="Signature (paper or e-sign)",L102&lt;&gt;"E-signature",L102&lt;&gt;"Signed paper form",L102&lt;&gt;"Policy software record"),"Needs signature",IF(L102="","Add how confirmed",IF(M102="","Add proof link","Complete")))))</f>
        <v/>
      </c>
      <c r="Q102" s="43">
        <f>IF(O102="Overdue",DATEDIF(J102,TODAY(),"d"),"")</f>
        <v/>
      </c>
    </row>
    <row r="103">
      <c r="B103" s="37">
        <f>IF($A103="","",IFERROR(INDEX(People!$B:$B,MATCH($A103,People!$A:$A,0)),""))</f>
        <v/>
      </c>
      <c r="C103" s="37">
        <f>IF($A103="","",IFERROR(INDEX(People!$C:$C,MATCH($A103,People!$A:$A,0)),""))</f>
        <v/>
      </c>
      <c r="D103" s="37">
        <f>IF($A103="","",IFERROR(INDEX(People!$D:$D,MATCH($A103,People!$A:$A,0)),""))</f>
        <v/>
      </c>
      <c r="G103" s="37">
        <f>IF($E103="","",IFERROR(INDEX(Policies!$E:$E,MATCH($E103,Policies!$A:$A,0)),""))</f>
        <v/>
      </c>
      <c r="J103" s="41">
        <f>IF(OR(I103="",G103="Inform only"),"",I103+IFERROR(INDEX(Policies!$G:$G,MATCH(E103,Policies!$A:$A,0)),14))</f>
        <v/>
      </c>
      <c r="N103" s="37">
        <f>IF(OR(E103="",K103=""),"",IFERROR(INDEX(Policies!$H:$H,MATCH(E103,Policies!$A:$A,0))&amp;" (v"&amp;F103&amp;")",""))</f>
        <v/>
      </c>
      <c r="O103" s="37">
        <f>IF(A103="","",IF(AND(F103&lt;&gt;"",IFERROR(INDEX(Policies!$B:$B,MATCH(E103,Policies!$A:$A,0))&amp;"","")&lt;&gt;"",F103&amp;""&lt;&gt;IFERROR(INDEX(Policies!$B:$B,MATCH(E103,Policies!$A:$A,0))&amp;"","")),IF(COUNTIFS($A$4:$A$503,A103,$E$4:$E$503,E103,$F$4:$F$503,IFERROR(INDEX(Policies!$B:$B,MATCH(E103,Policies!$A:$A,0))&amp;"",""))&gt;0,"Replaced","Needs new version"),IF(AND(G103="Inform only",I103&lt;&gt;""),"Informed",IF(K103&lt;&gt;"","Confirmed",IF(I103="","Not sent",IF(TODAY()&gt;J103,"Overdue","Pending"))))))</f>
        <v/>
      </c>
      <c r="P103" s="37">
        <f>IF(O103&lt;&gt;"Confirmed","",IF(AND(G103="E-signature",L103&lt;&gt;"E-signature",L103&lt;&gt;"Policy software record"),"Needs e-signature",IF(AND(G103="Signature (paper or e-sign)",L103&lt;&gt;"E-signature",L103&lt;&gt;"Signed paper form",L103&lt;&gt;"Policy software record"),"Needs signature",IF(L103="","Add how confirmed",IF(M103="","Add proof link","Complete")))))</f>
        <v/>
      </c>
      <c r="Q103" s="43">
        <f>IF(O103="Overdue",DATEDIF(J103,TODAY(),"d"),"")</f>
        <v/>
      </c>
    </row>
    <row r="104">
      <c r="B104" s="37">
        <f>IF($A104="","",IFERROR(INDEX(People!$B:$B,MATCH($A104,People!$A:$A,0)),""))</f>
        <v/>
      </c>
      <c r="C104" s="37">
        <f>IF($A104="","",IFERROR(INDEX(People!$C:$C,MATCH($A104,People!$A:$A,0)),""))</f>
        <v/>
      </c>
      <c r="D104" s="37">
        <f>IF($A104="","",IFERROR(INDEX(People!$D:$D,MATCH($A104,People!$A:$A,0)),""))</f>
        <v/>
      </c>
      <c r="G104" s="37">
        <f>IF($E104="","",IFERROR(INDEX(Policies!$E:$E,MATCH($E104,Policies!$A:$A,0)),""))</f>
        <v/>
      </c>
      <c r="J104" s="41">
        <f>IF(OR(I104="",G104="Inform only"),"",I104+IFERROR(INDEX(Policies!$G:$G,MATCH(E104,Policies!$A:$A,0)),14))</f>
        <v/>
      </c>
      <c r="N104" s="37">
        <f>IF(OR(E104="",K104=""),"",IFERROR(INDEX(Policies!$H:$H,MATCH(E104,Policies!$A:$A,0))&amp;" (v"&amp;F104&amp;")",""))</f>
        <v/>
      </c>
      <c r="O104" s="37">
        <f>IF(A104="","",IF(AND(F104&lt;&gt;"",IFERROR(INDEX(Policies!$B:$B,MATCH(E104,Policies!$A:$A,0))&amp;"","")&lt;&gt;"",F104&amp;""&lt;&gt;IFERROR(INDEX(Policies!$B:$B,MATCH(E104,Policies!$A:$A,0))&amp;"","")),IF(COUNTIFS($A$4:$A$503,A104,$E$4:$E$503,E104,$F$4:$F$503,IFERROR(INDEX(Policies!$B:$B,MATCH(E104,Policies!$A:$A,0))&amp;"",""))&gt;0,"Replaced","Needs new version"),IF(AND(G104="Inform only",I104&lt;&gt;""),"Informed",IF(K104&lt;&gt;"","Confirmed",IF(I104="","Not sent",IF(TODAY()&gt;J104,"Overdue","Pending"))))))</f>
        <v/>
      </c>
      <c r="P104" s="37">
        <f>IF(O104&lt;&gt;"Confirmed","",IF(AND(G104="E-signature",L104&lt;&gt;"E-signature",L104&lt;&gt;"Policy software record"),"Needs e-signature",IF(AND(G104="Signature (paper or e-sign)",L104&lt;&gt;"E-signature",L104&lt;&gt;"Signed paper form",L104&lt;&gt;"Policy software record"),"Needs signature",IF(L104="","Add how confirmed",IF(M104="","Add proof link","Complete")))))</f>
        <v/>
      </c>
      <c r="Q104" s="43">
        <f>IF(O104="Overdue",DATEDIF(J104,TODAY(),"d"),"")</f>
        <v/>
      </c>
    </row>
    <row r="105">
      <c r="B105" s="37">
        <f>IF($A105="","",IFERROR(INDEX(People!$B:$B,MATCH($A105,People!$A:$A,0)),""))</f>
        <v/>
      </c>
      <c r="C105" s="37">
        <f>IF($A105="","",IFERROR(INDEX(People!$C:$C,MATCH($A105,People!$A:$A,0)),""))</f>
        <v/>
      </c>
      <c r="D105" s="37">
        <f>IF($A105="","",IFERROR(INDEX(People!$D:$D,MATCH($A105,People!$A:$A,0)),""))</f>
        <v/>
      </c>
      <c r="G105" s="37">
        <f>IF($E105="","",IFERROR(INDEX(Policies!$E:$E,MATCH($E105,Policies!$A:$A,0)),""))</f>
        <v/>
      </c>
      <c r="J105" s="41">
        <f>IF(OR(I105="",G105="Inform only"),"",I105+IFERROR(INDEX(Policies!$G:$G,MATCH(E105,Policies!$A:$A,0)),14))</f>
        <v/>
      </c>
      <c r="N105" s="37">
        <f>IF(OR(E105="",K105=""),"",IFERROR(INDEX(Policies!$H:$H,MATCH(E105,Policies!$A:$A,0))&amp;" (v"&amp;F105&amp;")",""))</f>
        <v/>
      </c>
      <c r="O105" s="37">
        <f>IF(A105="","",IF(AND(F105&lt;&gt;"",IFERROR(INDEX(Policies!$B:$B,MATCH(E105,Policies!$A:$A,0))&amp;"","")&lt;&gt;"",F105&amp;""&lt;&gt;IFERROR(INDEX(Policies!$B:$B,MATCH(E105,Policies!$A:$A,0))&amp;"","")),IF(COUNTIFS($A$4:$A$503,A105,$E$4:$E$503,E105,$F$4:$F$503,IFERROR(INDEX(Policies!$B:$B,MATCH(E105,Policies!$A:$A,0))&amp;"",""))&gt;0,"Replaced","Needs new version"),IF(AND(G105="Inform only",I105&lt;&gt;""),"Informed",IF(K105&lt;&gt;"","Confirmed",IF(I105="","Not sent",IF(TODAY()&gt;J105,"Overdue","Pending"))))))</f>
        <v/>
      </c>
      <c r="P105" s="37">
        <f>IF(O105&lt;&gt;"Confirmed","",IF(AND(G105="E-signature",L105&lt;&gt;"E-signature",L105&lt;&gt;"Policy software record"),"Needs e-signature",IF(AND(G105="Signature (paper or e-sign)",L105&lt;&gt;"E-signature",L105&lt;&gt;"Signed paper form",L105&lt;&gt;"Policy software record"),"Needs signature",IF(L105="","Add how confirmed",IF(M105="","Add proof link","Complete")))))</f>
        <v/>
      </c>
      <c r="Q105" s="43">
        <f>IF(O105="Overdue",DATEDIF(J105,TODAY(),"d"),"")</f>
        <v/>
      </c>
    </row>
    <row r="106">
      <c r="B106" s="37">
        <f>IF($A106="","",IFERROR(INDEX(People!$B:$B,MATCH($A106,People!$A:$A,0)),""))</f>
        <v/>
      </c>
      <c r="C106" s="37">
        <f>IF($A106="","",IFERROR(INDEX(People!$C:$C,MATCH($A106,People!$A:$A,0)),""))</f>
        <v/>
      </c>
      <c r="D106" s="37">
        <f>IF($A106="","",IFERROR(INDEX(People!$D:$D,MATCH($A106,People!$A:$A,0)),""))</f>
        <v/>
      </c>
      <c r="G106" s="37">
        <f>IF($E106="","",IFERROR(INDEX(Policies!$E:$E,MATCH($E106,Policies!$A:$A,0)),""))</f>
        <v/>
      </c>
      <c r="J106" s="41">
        <f>IF(OR(I106="",G106="Inform only"),"",I106+IFERROR(INDEX(Policies!$G:$G,MATCH(E106,Policies!$A:$A,0)),14))</f>
        <v/>
      </c>
      <c r="N106" s="37">
        <f>IF(OR(E106="",K106=""),"",IFERROR(INDEX(Policies!$H:$H,MATCH(E106,Policies!$A:$A,0))&amp;" (v"&amp;F106&amp;")",""))</f>
        <v/>
      </c>
      <c r="O106" s="37">
        <f>IF(A106="","",IF(AND(F106&lt;&gt;"",IFERROR(INDEX(Policies!$B:$B,MATCH(E106,Policies!$A:$A,0))&amp;"","")&lt;&gt;"",F106&amp;""&lt;&gt;IFERROR(INDEX(Policies!$B:$B,MATCH(E106,Policies!$A:$A,0))&amp;"","")),IF(COUNTIFS($A$4:$A$503,A106,$E$4:$E$503,E106,$F$4:$F$503,IFERROR(INDEX(Policies!$B:$B,MATCH(E106,Policies!$A:$A,0))&amp;"",""))&gt;0,"Replaced","Needs new version"),IF(AND(G106="Inform only",I106&lt;&gt;""),"Informed",IF(K106&lt;&gt;"","Confirmed",IF(I106="","Not sent",IF(TODAY()&gt;J106,"Overdue","Pending"))))))</f>
        <v/>
      </c>
      <c r="P106" s="37">
        <f>IF(O106&lt;&gt;"Confirmed","",IF(AND(G106="E-signature",L106&lt;&gt;"E-signature",L106&lt;&gt;"Policy software record"),"Needs e-signature",IF(AND(G106="Signature (paper or e-sign)",L106&lt;&gt;"E-signature",L106&lt;&gt;"Signed paper form",L106&lt;&gt;"Policy software record"),"Needs signature",IF(L106="","Add how confirmed",IF(M106="","Add proof link","Complete")))))</f>
        <v/>
      </c>
      <c r="Q106" s="43">
        <f>IF(O106="Overdue",DATEDIF(J106,TODAY(),"d"),"")</f>
        <v/>
      </c>
    </row>
    <row r="107">
      <c r="B107" s="37">
        <f>IF($A107="","",IFERROR(INDEX(People!$B:$B,MATCH($A107,People!$A:$A,0)),""))</f>
        <v/>
      </c>
      <c r="C107" s="37">
        <f>IF($A107="","",IFERROR(INDEX(People!$C:$C,MATCH($A107,People!$A:$A,0)),""))</f>
        <v/>
      </c>
      <c r="D107" s="37">
        <f>IF($A107="","",IFERROR(INDEX(People!$D:$D,MATCH($A107,People!$A:$A,0)),""))</f>
        <v/>
      </c>
      <c r="G107" s="37">
        <f>IF($E107="","",IFERROR(INDEX(Policies!$E:$E,MATCH($E107,Policies!$A:$A,0)),""))</f>
        <v/>
      </c>
      <c r="J107" s="41">
        <f>IF(OR(I107="",G107="Inform only"),"",I107+IFERROR(INDEX(Policies!$G:$G,MATCH(E107,Policies!$A:$A,0)),14))</f>
        <v/>
      </c>
      <c r="N107" s="37">
        <f>IF(OR(E107="",K107=""),"",IFERROR(INDEX(Policies!$H:$H,MATCH(E107,Policies!$A:$A,0))&amp;" (v"&amp;F107&amp;")",""))</f>
        <v/>
      </c>
      <c r="O107" s="37">
        <f>IF(A107="","",IF(AND(F107&lt;&gt;"",IFERROR(INDEX(Policies!$B:$B,MATCH(E107,Policies!$A:$A,0))&amp;"","")&lt;&gt;"",F107&amp;""&lt;&gt;IFERROR(INDEX(Policies!$B:$B,MATCH(E107,Policies!$A:$A,0))&amp;"","")),IF(COUNTIFS($A$4:$A$503,A107,$E$4:$E$503,E107,$F$4:$F$503,IFERROR(INDEX(Policies!$B:$B,MATCH(E107,Policies!$A:$A,0))&amp;"",""))&gt;0,"Replaced","Needs new version"),IF(AND(G107="Inform only",I107&lt;&gt;""),"Informed",IF(K107&lt;&gt;"","Confirmed",IF(I107="","Not sent",IF(TODAY()&gt;J107,"Overdue","Pending"))))))</f>
        <v/>
      </c>
      <c r="P107" s="37">
        <f>IF(O107&lt;&gt;"Confirmed","",IF(AND(G107="E-signature",L107&lt;&gt;"E-signature",L107&lt;&gt;"Policy software record"),"Needs e-signature",IF(AND(G107="Signature (paper or e-sign)",L107&lt;&gt;"E-signature",L107&lt;&gt;"Signed paper form",L107&lt;&gt;"Policy software record"),"Needs signature",IF(L107="","Add how confirmed",IF(M107="","Add proof link","Complete")))))</f>
        <v/>
      </c>
      <c r="Q107" s="43">
        <f>IF(O107="Overdue",DATEDIF(J107,TODAY(),"d"),"")</f>
        <v/>
      </c>
    </row>
    <row r="108">
      <c r="B108" s="37">
        <f>IF($A108="","",IFERROR(INDEX(People!$B:$B,MATCH($A108,People!$A:$A,0)),""))</f>
        <v/>
      </c>
      <c r="C108" s="37">
        <f>IF($A108="","",IFERROR(INDEX(People!$C:$C,MATCH($A108,People!$A:$A,0)),""))</f>
        <v/>
      </c>
      <c r="D108" s="37">
        <f>IF($A108="","",IFERROR(INDEX(People!$D:$D,MATCH($A108,People!$A:$A,0)),""))</f>
        <v/>
      </c>
      <c r="G108" s="37">
        <f>IF($E108="","",IFERROR(INDEX(Policies!$E:$E,MATCH($E108,Policies!$A:$A,0)),""))</f>
        <v/>
      </c>
      <c r="J108" s="41">
        <f>IF(OR(I108="",G108="Inform only"),"",I108+IFERROR(INDEX(Policies!$G:$G,MATCH(E108,Policies!$A:$A,0)),14))</f>
        <v/>
      </c>
      <c r="N108" s="37">
        <f>IF(OR(E108="",K108=""),"",IFERROR(INDEX(Policies!$H:$H,MATCH(E108,Policies!$A:$A,0))&amp;" (v"&amp;F108&amp;")",""))</f>
        <v/>
      </c>
      <c r="O108" s="37">
        <f>IF(A108="","",IF(AND(F108&lt;&gt;"",IFERROR(INDEX(Policies!$B:$B,MATCH(E108,Policies!$A:$A,0))&amp;"","")&lt;&gt;"",F108&amp;""&lt;&gt;IFERROR(INDEX(Policies!$B:$B,MATCH(E108,Policies!$A:$A,0))&amp;"","")),IF(COUNTIFS($A$4:$A$503,A108,$E$4:$E$503,E108,$F$4:$F$503,IFERROR(INDEX(Policies!$B:$B,MATCH(E108,Policies!$A:$A,0))&amp;"",""))&gt;0,"Replaced","Needs new version"),IF(AND(G108="Inform only",I108&lt;&gt;""),"Informed",IF(K108&lt;&gt;"","Confirmed",IF(I108="","Not sent",IF(TODAY()&gt;J108,"Overdue","Pending"))))))</f>
        <v/>
      </c>
      <c r="P108" s="37">
        <f>IF(O108&lt;&gt;"Confirmed","",IF(AND(G108="E-signature",L108&lt;&gt;"E-signature",L108&lt;&gt;"Policy software record"),"Needs e-signature",IF(AND(G108="Signature (paper or e-sign)",L108&lt;&gt;"E-signature",L108&lt;&gt;"Signed paper form",L108&lt;&gt;"Policy software record"),"Needs signature",IF(L108="","Add how confirmed",IF(M108="","Add proof link","Complete")))))</f>
        <v/>
      </c>
      <c r="Q108" s="43">
        <f>IF(O108="Overdue",DATEDIF(J108,TODAY(),"d"),"")</f>
        <v/>
      </c>
    </row>
    <row r="109">
      <c r="B109" s="37">
        <f>IF($A109="","",IFERROR(INDEX(People!$B:$B,MATCH($A109,People!$A:$A,0)),""))</f>
        <v/>
      </c>
      <c r="C109" s="37">
        <f>IF($A109="","",IFERROR(INDEX(People!$C:$C,MATCH($A109,People!$A:$A,0)),""))</f>
        <v/>
      </c>
      <c r="D109" s="37">
        <f>IF($A109="","",IFERROR(INDEX(People!$D:$D,MATCH($A109,People!$A:$A,0)),""))</f>
        <v/>
      </c>
      <c r="G109" s="37">
        <f>IF($E109="","",IFERROR(INDEX(Policies!$E:$E,MATCH($E109,Policies!$A:$A,0)),""))</f>
        <v/>
      </c>
      <c r="J109" s="41">
        <f>IF(OR(I109="",G109="Inform only"),"",I109+IFERROR(INDEX(Policies!$G:$G,MATCH(E109,Policies!$A:$A,0)),14))</f>
        <v/>
      </c>
      <c r="N109" s="37">
        <f>IF(OR(E109="",K109=""),"",IFERROR(INDEX(Policies!$H:$H,MATCH(E109,Policies!$A:$A,0))&amp;" (v"&amp;F109&amp;")",""))</f>
        <v/>
      </c>
      <c r="O109" s="37">
        <f>IF(A109="","",IF(AND(F109&lt;&gt;"",IFERROR(INDEX(Policies!$B:$B,MATCH(E109,Policies!$A:$A,0))&amp;"","")&lt;&gt;"",F109&amp;""&lt;&gt;IFERROR(INDEX(Policies!$B:$B,MATCH(E109,Policies!$A:$A,0))&amp;"","")),IF(COUNTIFS($A$4:$A$503,A109,$E$4:$E$503,E109,$F$4:$F$503,IFERROR(INDEX(Policies!$B:$B,MATCH(E109,Policies!$A:$A,0))&amp;"",""))&gt;0,"Replaced","Needs new version"),IF(AND(G109="Inform only",I109&lt;&gt;""),"Informed",IF(K109&lt;&gt;"","Confirmed",IF(I109="","Not sent",IF(TODAY()&gt;J109,"Overdue","Pending"))))))</f>
        <v/>
      </c>
      <c r="P109" s="37">
        <f>IF(O109&lt;&gt;"Confirmed","",IF(AND(G109="E-signature",L109&lt;&gt;"E-signature",L109&lt;&gt;"Policy software record"),"Needs e-signature",IF(AND(G109="Signature (paper or e-sign)",L109&lt;&gt;"E-signature",L109&lt;&gt;"Signed paper form",L109&lt;&gt;"Policy software record"),"Needs signature",IF(L109="","Add how confirmed",IF(M109="","Add proof link","Complete")))))</f>
        <v/>
      </c>
      <c r="Q109" s="43">
        <f>IF(O109="Overdue",DATEDIF(J109,TODAY(),"d"),"")</f>
        <v/>
      </c>
    </row>
    <row r="110">
      <c r="B110" s="37">
        <f>IF($A110="","",IFERROR(INDEX(People!$B:$B,MATCH($A110,People!$A:$A,0)),""))</f>
        <v/>
      </c>
      <c r="C110" s="37">
        <f>IF($A110="","",IFERROR(INDEX(People!$C:$C,MATCH($A110,People!$A:$A,0)),""))</f>
        <v/>
      </c>
      <c r="D110" s="37">
        <f>IF($A110="","",IFERROR(INDEX(People!$D:$D,MATCH($A110,People!$A:$A,0)),""))</f>
        <v/>
      </c>
      <c r="G110" s="37">
        <f>IF($E110="","",IFERROR(INDEX(Policies!$E:$E,MATCH($E110,Policies!$A:$A,0)),""))</f>
        <v/>
      </c>
      <c r="J110" s="41">
        <f>IF(OR(I110="",G110="Inform only"),"",I110+IFERROR(INDEX(Policies!$G:$G,MATCH(E110,Policies!$A:$A,0)),14))</f>
        <v/>
      </c>
      <c r="N110" s="37">
        <f>IF(OR(E110="",K110=""),"",IFERROR(INDEX(Policies!$H:$H,MATCH(E110,Policies!$A:$A,0))&amp;" (v"&amp;F110&amp;")",""))</f>
        <v/>
      </c>
      <c r="O110" s="37">
        <f>IF(A110="","",IF(AND(F110&lt;&gt;"",IFERROR(INDEX(Policies!$B:$B,MATCH(E110,Policies!$A:$A,0))&amp;"","")&lt;&gt;"",F110&amp;""&lt;&gt;IFERROR(INDEX(Policies!$B:$B,MATCH(E110,Policies!$A:$A,0))&amp;"","")),IF(COUNTIFS($A$4:$A$503,A110,$E$4:$E$503,E110,$F$4:$F$503,IFERROR(INDEX(Policies!$B:$B,MATCH(E110,Policies!$A:$A,0))&amp;"",""))&gt;0,"Replaced","Needs new version"),IF(AND(G110="Inform only",I110&lt;&gt;""),"Informed",IF(K110&lt;&gt;"","Confirmed",IF(I110="","Not sent",IF(TODAY()&gt;J110,"Overdue","Pending"))))))</f>
        <v/>
      </c>
      <c r="P110" s="37">
        <f>IF(O110&lt;&gt;"Confirmed","",IF(AND(G110="E-signature",L110&lt;&gt;"E-signature",L110&lt;&gt;"Policy software record"),"Needs e-signature",IF(AND(G110="Signature (paper or e-sign)",L110&lt;&gt;"E-signature",L110&lt;&gt;"Signed paper form",L110&lt;&gt;"Policy software record"),"Needs signature",IF(L110="","Add how confirmed",IF(M110="","Add proof link","Complete")))))</f>
        <v/>
      </c>
      <c r="Q110" s="43">
        <f>IF(O110="Overdue",DATEDIF(J110,TODAY(),"d"),"")</f>
        <v/>
      </c>
    </row>
    <row r="111">
      <c r="B111" s="37">
        <f>IF($A111="","",IFERROR(INDEX(People!$B:$B,MATCH($A111,People!$A:$A,0)),""))</f>
        <v/>
      </c>
      <c r="C111" s="37">
        <f>IF($A111="","",IFERROR(INDEX(People!$C:$C,MATCH($A111,People!$A:$A,0)),""))</f>
        <v/>
      </c>
      <c r="D111" s="37">
        <f>IF($A111="","",IFERROR(INDEX(People!$D:$D,MATCH($A111,People!$A:$A,0)),""))</f>
        <v/>
      </c>
      <c r="G111" s="37">
        <f>IF($E111="","",IFERROR(INDEX(Policies!$E:$E,MATCH($E111,Policies!$A:$A,0)),""))</f>
        <v/>
      </c>
      <c r="J111" s="41">
        <f>IF(OR(I111="",G111="Inform only"),"",I111+IFERROR(INDEX(Policies!$G:$G,MATCH(E111,Policies!$A:$A,0)),14))</f>
        <v/>
      </c>
      <c r="N111" s="37">
        <f>IF(OR(E111="",K111=""),"",IFERROR(INDEX(Policies!$H:$H,MATCH(E111,Policies!$A:$A,0))&amp;" (v"&amp;F111&amp;")",""))</f>
        <v/>
      </c>
      <c r="O111" s="37">
        <f>IF(A111="","",IF(AND(F111&lt;&gt;"",IFERROR(INDEX(Policies!$B:$B,MATCH(E111,Policies!$A:$A,0))&amp;"","")&lt;&gt;"",F111&amp;""&lt;&gt;IFERROR(INDEX(Policies!$B:$B,MATCH(E111,Policies!$A:$A,0))&amp;"","")),IF(COUNTIFS($A$4:$A$503,A111,$E$4:$E$503,E111,$F$4:$F$503,IFERROR(INDEX(Policies!$B:$B,MATCH(E111,Policies!$A:$A,0))&amp;"",""))&gt;0,"Replaced","Needs new version"),IF(AND(G111="Inform only",I111&lt;&gt;""),"Informed",IF(K111&lt;&gt;"","Confirmed",IF(I111="","Not sent",IF(TODAY()&gt;J111,"Overdue","Pending"))))))</f>
        <v/>
      </c>
      <c r="P111" s="37">
        <f>IF(O111&lt;&gt;"Confirmed","",IF(AND(G111="E-signature",L111&lt;&gt;"E-signature",L111&lt;&gt;"Policy software record"),"Needs e-signature",IF(AND(G111="Signature (paper or e-sign)",L111&lt;&gt;"E-signature",L111&lt;&gt;"Signed paper form",L111&lt;&gt;"Policy software record"),"Needs signature",IF(L111="","Add how confirmed",IF(M111="","Add proof link","Complete")))))</f>
        <v/>
      </c>
      <c r="Q111" s="43">
        <f>IF(O111="Overdue",DATEDIF(J111,TODAY(),"d"),"")</f>
        <v/>
      </c>
    </row>
    <row r="112">
      <c r="B112" s="37">
        <f>IF($A112="","",IFERROR(INDEX(People!$B:$B,MATCH($A112,People!$A:$A,0)),""))</f>
        <v/>
      </c>
      <c r="C112" s="37">
        <f>IF($A112="","",IFERROR(INDEX(People!$C:$C,MATCH($A112,People!$A:$A,0)),""))</f>
        <v/>
      </c>
      <c r="D112" s="37">
        <f>IF($A112="","",IFERROR(INDEX(People!$D:$D,MATCH($A112,People!$A:$A,0)),""))</f>
        <v/>
      </c>
      <c r="G112" s="37">
        <f>IF($E112="","",IFERROR(INDEX(Policies!$E:$E,MATCH($E112,Policies!$A:$A,0)),""))</f>
        <v/>
      </c>
      <c r="J112" s="41">
        <f>IF(OR(I112="",G112="Inform only"),"",I112+IFERROR(INDEX(Policies!$G:$G,MATCH(E112,Policies!$A:$A,0)),14))</f>
        <v/>
      </c>
      <c r="N112" s="37">
        <f>IF(OR(E112="",K112=""),"",IFERROR(INDEX(Policies!$H:$H,MATCH(E112,Policies!$A:$A,0))&amp;" (v"&amp;F112&amp;")",""))</f>
        <v/>
      </c>
      <c r="O112" s="37">
        <f>IF(A112="","",IF(AND(F112&lt;&gt;"",IFERROR(INDEX(Policies!$B:$B,MATCH(E112,Policies!$A:$A,0))&amp;"","")&lt;&gt;"",F112&amp;""&lt;&gt;IFERROR(INDEX(Policies!$B:$B,MATCH(E112,Policies!$A:$A,0))&amp;"","")),IF(COUNTIFS($A$4:$A$503,A112,$E$4:$E$503,E112,$F$4:$F$503,IFERROR(INDEX(Policies!$B:$B,MATCH(E112,Policies!$A:$A,0))&amp;"",""))&gt;0,"Replaced","Needs new version"),IF(AND(G112="Inform only",I112&lt;&gt;""),"Informed",IF(K112&lt;&gt;"","Confirmed",IF(I112="","Not sent",IF(TODAY()&gt;J112,"Overdue","Pending"))))))</f>
        <v/>
      </c>
      <c r="P112" s="37">
        <f>IF(O112&lt;&gt;"Confirmed","",IF(AND(G112="E-signature",L112&lt;&gt;"E-signature",L112&lt;&gt;"Policy software record"),"Needs e-signature",IF(AND(G112="Signature (paper or e-sign)",L112&lt;&gt;"E-signature",L112&lt;&gt;"Signed paper form",L112&lt;&gt;"Policy software record"),"Needs signature",IF(L112="","Add how confirmed",IF(M112="","Add proof link","Complete")))))</f>
        <v/>
      </c>
      <c r="Q112" s="43">
        <f>IF(O112="Overdue",DATEDIF(J112,TODAY(),"d"),"")</f>
        <v/>
      </c>
    </row>
    <row r="113">
      <c r="B113" s="37">
        <f>IF($A113="","",IFERROR(INDEX(People!$B:$B,MATCH($A113,People!$A:$A,0)),""))</f>
        <v/>
      </c>
      <c r="C113" s="37">
        <f>IF($A113="","",IFERROR(INDEX(People!$C:$C,MATCH($A113,People!$A:$A,0)),""))</f>
        <v/>
      </c>
      <c r="D113" s="37">
        <f>IF($A113="","",IFERROR(INDEX(People!$D:$D,MATCH($A113,People!$A:$A,0)),""))</f>
        <v/>
      </c>
      <c r="G113" s="37">
        <f>IF($E113="","",IFERROR(INDEX(Policies!$E:$E,MATCH($E113,Policies!$A:$A,0)),""))</f>
        <v/>
      </c>
      <c r="J113" s="41">
        <f>IF(OR(I113="",G113="Inform only"),"",I113+IFERROR(INDEX(Policies!$G:$G,MATCH(E113,Policies!$A:$A,0)),14))</f>
        <v/>
      </c>
      <c r="N113" s="37">
        <f>IF(OR(E113="",K113=""),"",IFERROR(INDEX(Policies!$H:$H,MATCH(E113,Policies!$A:$A,0))&amp;" (v"&amp;F113&amp;")",""))</f>
        <v/>
      </c>
      <c r="O113" s="37">
        <f>IF(A113="","",IF(AND(F113&lt;&gt;"",IFERROR(INDEX(Policies!$B:$B,MATCH(E113,Policies!$A:$A,0))&amp;"","")&lt;&gt;"",F113&amp;""&lt;&gt;IFERROR(INDEX(Policies!$B:$B,MATCH(E113,Policies!$A:$A,0))&amp;"","")),IF(COUNTIFS($A$4:$A$503,A113,$E$4:$E$503,E113,$F$4:$F$503,IFERROR(INDEX(Policies!$B:$B,MATCH(E113,Policies!$A:$A,0))&amp;"",""))&gt;0,"Replaced","Needs new version"),IF(AND(G113="Inform only",I113&lt;&gt;""),"Informed",IF(K113&lt;&gt;"","Confirmed",IF(I113="","Not sent",IF(TODAY()&gt;J113,"Overdue","Pending"))))))</f>
        <v/>
      </c>
      <c r="P113" s="37">
        <f>IF(O113&lt;&gt;"Confirmed","",IF(AND(G113="E-signature",L113&lt;&gt;"E-signature",L113&lt;&gt;"Policy software record"),"Needs e-signature",IF(AND(G113="Signature (paper or e-sign)",L113&lt;&gt;"E-signature",L113&lt;&gt;"Signed paper form",L113&lt;&gt;"Policy software record"),"Needs signature",IF(L113="","Add how confirmed",IF(M113="","Add proof link","Complete")))))</f>
        <v/>
      </c>
      <c r="Q113" s="43">
        <f>IF(O113="Overdue",DATEDIF(J113,TODAY(),"d"),"")</f>
        <v/>
      </c>
    </row>
    <row r="114">
      <c r="B114" s="37">
        <f>IF($A114="","",IFERROR(INDEX(People!$B:$B,MATCH($A114,People!$A:$A,0)),""))</f>
        <v/>
      </c>
      <c r="C114" s="37">
        <f>IF($A114="","",IFERROR(INDEX(People!$C:$C,MATCH($A114,People!$A:$A,0)),""))</f>
        <v/>
      </c>
      <c r="D114" s="37">
        <f>IF($A114="","",IFERROR(INDEX(People!$D:$D,MATCH($A114,People!$A:$A,0)),""))</f>
        <v/>
      </c>
      <c r="G114" s="37">
        <f>IF($E114="","",IFERROR(INDEX(Policies!$E:$E,MATCH($E114,Policies!$A:$A,0)),""))</f>
        <v/>
      </c>
      <c r="J114" s="41">
        <f>IF(OR(I114="",G114="Inform only"),"",I114+IFERROR(INDEX(Policies!$G:$G,MATCH(E114,Policies!$A:$A,0)),14))</f>
        <v/>
      </c>
      <c r="N114" s="37">
        <f>IF(OR(E114="",K114=""),"",IFERROR(INDEX(Policies!$H:$H,MATCH(E114,Policies!$A:$A,0))&amp;" (v"&amp;F114&amp;")",""))</f>
        <v/>
      </c>
      <c r="O114" s="37">
        <f>IF(A114="","",IF(AND(F114&lt;&gt;"",IFERROR(INDEX(Policies!$B:$B,MATCH(E114,Policies!$A:$A,0))&amp;"","")&lt;&gt;"",F114&amp;""&lt;&gt;IFERROR(INDEX(Policies!$B:$B,MATCH(E114,Policies!$A:$A,0))&amp;"","")),IF(COUNTIFS($A$4:$A$503,A114,$E$4:$E$503,E114,$F$4:$F$503,IFERROR(INDEX(Policies!$B:$B,MATCH(E114,Policies!$A:$A,0))&amp;"",""))&gt;0,"Replaced","Needs new version"),IF(AND(G114="Inform only",I114&lt;&gt;""),"Informed",IF(K114&lt;&gt;"","Confirmed",IF(I114="","Not sent",IF(TODAY()&gt;J114,"Overdue","Pending"))))))</f>
        <v/>
      </c>
      <c r="P114" s="37">
        <f>IF(O114&lt;&gt;"Confirmed","",IF(AND(G114="E-signature",L114&lt;&gt;"E-signature",L114&lt;&gt;"Policy software record"),"Needs e-signature",IF(AND(G114="Signature (paper or e-sign)",L114&lt;&gt;"E-signature",L114&lt;&gt;"Signed paper form",L114&lt;&gt;"Policy software record"),"Needs signature",IF(L114="","Add how confirmed",IF(M114="","Add proof link","Complete")))))</f>
        <v/>
      </c>
      <c r="Q114" s="43">
        <f>IF(O114="Overdue",DATEDIF(J114,TODAY(),"d"),"")</f>
        <v/>
      </c>
    </row>
    <row r="115">
      <c r="B115" s="37">
        <f>IF($A115="","",IFERROR(INDEX(People!$B:$B,MATCH($A115,People!$A:$A,0)),""))</f>
        <v/>
      </c>
      <c r="C115" s="37">
        <f>IF($A115="","",IFERROR(INDEX(People!$C:$C,MATCH($A115,People!$A:$A,0)),""))</f>
        <v/>
      </c>
      <c r="D115" s="37">
        <f>IF($A115="","",IFERROR(INDEX(People!$D:$D,MATCH($A115,People!$A:$A,0)),""))</f>
        <v/>
      </c>
      <c r="G115" s="37">
        <f>IF($E115="","",IFERROR(INDEX(Policies!$E:$E,MATCH($E115,Policies!$A:$A,0)),""))</f>
        <v/>
      </c>
      <c r="J115" s="41">
        <f>IF(OR(I115="",G115="Inform only"),"",I115+IFERROR(INDEX(Policies!$G:$G,MATCH(E115,Policies!$A:$A,0)),14))</f>
        <v/>
      </c>
      <c r="N115" s="37">
        <f>IF(OR(E115="",K115=""),"",IFERROR(INDEX(Policies!$H:$H,MATCH(E115,Policies!$A:$A,0))&amp;" (v"&amp;F115&amp;")",""))</f>
        <v/>
      </c>
      <c r="O115" s="37">
        <f>IF(A115="","",IF(AND(F115&lt;&gt;"",IFERROR(INDEX(Policies!$B:$B,MATCH(E115,Policies!$A:$A,0))&amp;"","")&lt;&gt;"",F115&amp;""&lt;&gt;IFERROR(INDEX(Policies!$B:$B,MATCH(E115,Policies!$A:$A,0))&amp;"","")),IF(COUNTIFS($A$4:$A$503,A115,$E$4:$E$503,E115,$F$4:$F$503,IFERROR(INDEX(Policies!$B:$B,MATCH(E115,Policies!$A:$A,0))&amp;"",""))&gt;0,"Replaced","Needs new version"),IF(AND(G115="Inform only",I115&lt;&gt;""),"Informed",IF(K115&lt;&gt;"","Confirmed",IF(I115="","Not sent",IF(TODAY()&gt;J115,"Overdue","Pending"))))))</f>
        <v/>
      </c>
      <c r="P115" s="37">
        <f>IF(O115&lt;&gt;"Confirmed","",IF(AND(G115="E-signature",L115&lt;&gt;"E-signature",L115&lt;&gt;"Policy software record"),"Needs e-signature",IF(AND(G115="Signature (paper or e-sign)",L115&lt;&gt;"E-signature",L115&lt;&gt;"Signed paper form",L115&lt;&gt;"Policy software record"),"Needs signature",IF(L115="","Add how confirmed",IF(M115="","Add proof link","Complete")))))</f>
        <v/>
      </c>
      <c r="Q115" s="43">
        <f>IF(O115="Overdue",DATEDIF(J115,TODAY(),"d"),"")</f>
        <v/>
      </c>
    </row>
    <row r="116">
      <c r="B116" s="37">
        <f>IF($A116="","",IFERROR(INDEX(People!$B:$B,MATCH($A116,People!$A:$A,0)),""))</f>
        <v/>
      </c>
      <c r="C116" s="37">
        <f>IF($A116="","",IFERROR(INDEX(People!$C:$C,MATCH($A116,People!$A:$A,0)),""))</f>
        <v/>
      </c>
      <c r="D116" s="37">
        <f>IF($A116="","",IFERROR(INDEX(People!$D:$D,MATCH($A116,People!$A:$A,0)),""))</f>
        <v/>
      </c>
      <c r="G116" s="37">
        <f>IF($E116="","",IFERROR(INDEX(Policies!$E:$E,MATCH($E116,Policies!$A:$A,0)),""))</f>
        <v/>
      </c>
      <c r="J116" s="41">
        <f>IF(OR(I116="",G116="Inform only"),"",I116+IFERROR(INDEX(Policies!$G:$G,MATCH(E116,Policies!$A:$A,0)),14))</f>
        <v/>
      </c>
      <c r="N116" s="37">
        <f>IF(OR(E116="",K116=""),"",IFERROR(INDEX(Policies!$H:$H,MATCH(E116,Policies!$A:$A,0))&amp;" (v"&amp;F116&amp;")",""))</f>
        <v/>
      </c>
      <c r="O116" s="37">
        <f>IF(A116="","",IF(AND(F116&lt;&gt;"",IFERROR(INDEX(Policies!$B:$B,MATCH(E116,Policies!$A:$A,0))&amp;"","")&lt;&gt;"",F116&amp;""&lt;&gt;IFERROR(INDEX(Policies!$B:$B,MATCH(E116,Policies!$A:$A,0))&amp;"","")),IF(COUNTIFS($A$4:$A$503,A116,$E$4:$E$503,E116,$F$4:$F$503,IFERROR(INDEX(Policies!$B:$B,MATCH(E116,Policies!$A:$A,0))&amp;"",""))&gt;0,"Replaced","Needs new version"),IF(AND(G116="Inform only",I116&lt;&gt;""),"Informed",IF(K116&lt;&gt;"","Confirmed",IF(I116="","Not sent",IF(TODAY()&gt;J116,"Overdue","Pending"))))))</f>
        <v/>
      </c>
      <c r="P116" s="37">
        <f>IF(O116&lt;&gt;"Confirmed","",IF(AND(G116="E-signature",L116&lt;&gt;"E-signature",L116&lt;&gt;"Policy software record"),"Needs e-signature",IF(AND(G116="Signature (paper or e-sign)",L116&lt;&gt;"E-signature",L116&lt;&gt;"Signed paper form",L116&lt;&gt;"Policy software record"),"Needs signature",IF(L116="","Add how confirmed",IF(M116="","Add proof link","Complete")))))</f>
        <v/>
      </c>
      <c r="Q116" s="43">
        <f>IF(O116="Overdue",DATEDIF(J116,TODAY(),"d"),"")</f>
        <v/>
      </c>
    </row>
    <row r="117">
      <c r="B117" s="37">
        <f>IF($A117="","",IFERROR(INDEX(People!$B:$B,MATCH($A117,People!$A:$A,0)),""))</f>
        <v/>
      </c>
      <c r="C117" s="37">
        <f>IF($A117="","",IFERROR(INDEX(People!$C:$C,MATCH($A117,People!$A:$A,0)),""))</f>
        <v/>
      </c>
      <c r="D117" s="37">
        <f>IF($A117="","",IFERROR(INDEX(People!$D:$D,MATCH($A117,People!$A:$A,0)),""))</f>
        <v/>
      </c>
      <c r="G117" s="37">
        <f>IF($E117="","",IFERROR(INDEX(Policies!$E:$E,MATCH($E117,Policies!$A:$A,0)),""))</f>
        <v/>
      </c>
      <c r="J117" s="41">
        <f>IF(OR(I117="",G117="Inform only"),"",I117+IFERROR(INDEX(Policies!$G:$G,MATCH(E117,Policies!$A:$A,0)),14))</f>
        <v/>
      </c>
      <c r="N117" s="37">
        <f>IF(OR(E117="",K117=""),"",IFERROR(INDEX(Policies!$H:$H,MATCH(E117,Policies!$A:$A,0))&amp;" (v"&amp;F117&amp;")",""))</f>
        <v/>
      </c>
      <c r="O117" s="37">
        <f>IF(A117="","",IF(AND(F117&lt;&gt;"",IFERROR(INDEX(Policies!$B:$B,MATCH(E117,Policies!$A:$A,0))&amp;"","")&lt;&gt;"",F117&amp;""&lt;&gt;IFERROR(INDEX(Policies!$B:$B,MATCH(E117,Policies!$A:$A,0))&amp;"","")),IF(COUNTIFS($A$4:$A$503,A117,$E$4:$E$503,E117,$F$4:$F$503,IFERROR(INDEX(Policies!$B:$B,MATCH(E117,Policies!$A:$A,0))&amp;"",""))&gt;0,"Replaced","Needs new version"),IF(AND(G117="Inform only",I117&lt;&gt;""),"Informed",IF(K117&lt;&gt;"","Confirmed",IF(I117="","Not sent",IF(TODAY()&gt;J117,"Overdue","Pending"))))))</f>
        <v/>
      </c>
      <c r="P117" s="37">
        <f>IF(O117&lt;&gt;"Confirmed","",IF(AND(G117="E-signature",L117&lt;&gt;"E-signature",L117&lt;&gt;"Policy software record"),"Needs e-signature",IF(AND(G117="Signature (paper or e-sign)",L117&lt;&gt;"E-signature",L117&lt;&gt;"Signed paper form",L117&lt;&gt;"Policy software record"),"Needs signature",IF(L117="","Add how confirmed",IF(M117="","Add proof link","Complete")))))</f>
        <v/>
      </c>
      <c r="Q117" s="43">
        <f>IF(O117="Overdue",DATEDIF(J117,TODAY(),"d"),"")</f>
        <v/>
      </c>
    </row>
    <row r="118">
      <c r="B118" s="37">
        <f>IF($A118="","",IFERROR(INDEX(People!$B:$B,MATCH($A118,People!$A:$A,0)),""))</f>
        <v/>
      </c>
      <c r="C118" s="37">
        <f>IF($A118="","",IFERROR(INDEX(People!$C:$C,MATCH($A118,People!$A:$A,0)),""))</f>
        <v/>
      </c>
      <c r="D118" s="37">
        <f>IF($A118="","",IFERROR(INDEX(People!$D:$D,MATCH($A118,People!$A:$A,0)),""))</f>
        <v/>
      </c>
      <c r="G118" s="37">
        <f>IF($E118="","",IFERROR(INDEX(Policies!$E:$E,MATCH($E118,Policies!$A:$A,0)),""))</f>
        <v/>
      </c>
      <c r="J118" s="41">
        <f>IF(OR(I118="",G118="Inform only"),"",I118+IFERROR(INDEX(Policies!$G:$G,MATCH(E118,Policies!$A:$A,0)),14))</f>
        <v/>
      </c>
      <c r="N118" s="37">
        <f>IF(OR(E118="",K118=""),"",IFERROR(INDEX(Policies!$H:$H,MATCH(E118,Policies!$A:$A,0))&amp;" (v"&amp;F118&amp;")",""))</f>
        <v/>
      </c>
      <c r="O118" s="37">
        <f>IF(A118="","",IF(AND(F118&lt;&gt;"",IFERROR(INDEX(Policies!$B:$B,MATCH(E118,Policies!$A:$A,0))&amp;"","")&lt;&gt;"",F118&amp;""&lt;&gt;IFERROR(INDEX(Policies!$B:$B,MATCH(E118,Policies!$A:$A,0))&amp;"","")),IF(COUNTIFS($A$4:$A$503,A118,$E$4:$E$503,E118,$F$4:$F$503,IFERROR(INDEX(Policies!$B:$B,MATCH(E118,Policies!$A:$A,0))&amp;"",""))&gt;0,"Replaced","Needs new version"),IF(AND(G118="Inform only",I118&lt;&gt;""),"Informed",IF(K118&lt;&gt;"","Confirmed",IF(I118="","Not sent",IF(TODAY()&gt;J118,"Overdue","Pending"))))))</f>
        <v/>
      </c>
      <c r="P118" s="37">
        <f>IF(O118&lt;&gt;"Confirmed","",IF(AND(G118="E-signature",L118&lt;&gt;"E-signature",L118&lt;&gt;"Policy software record"),"Needs e-signature",IF(AND(G118="Signature (paper or e-sign)",L118&lt;&gt;"E-signature",L118&lt;&gt;"Signed paper form",L118&lt;&gt;"Policy software record"),"Needs signature",IF(L118="","Add how confirmed",IF(M118="","Add proof link","Complete")))))</f>
        <v/>
      </c>
      <c r="Q118" s="43">
        <f>IF(O118="Overdue",DATEDIF(J118,TODAY(),"d"),"")</f>
        <v/>
      </c>
    </row>
    <row r="119">
      <c r="B119" s="37">
        <f>IF($A119="","",IFERROR(INDEX(People!$B:$B,MATCH($A119,People!$A:$A,0)),""))</f>
        <v/>
      </c>
      <c r="C119" s="37">
        <f>IF($A119="","",IFERROR(INDEX(People!$C:$C,MATCH($A119,People!$A:$A,0)),""))</f>
        <v/>
      </c>
      <c r="D119" s="37">
        <f>IF($A119="","",IFERROR(INDEX(People!$D:$D,MATCH($A119,People!$A:$A,0)),""))</f>
        <v/>
      </c>
      <c r="G119" s="37">
        <f>IF($E119="","",IFERROR(INDEX(Policies!$E:$E,MATCH($E119,Policies!$A:$A,0)),""))</f>
        <v/>
      </c>
      <c r="J119" s="41">
        <f>IF(OR(I119="",G119="Inform only"),"",I119+IFERROR(INDEX(Policies!$G:$G,MATCH(E119,Policies!$A:$A,0)),14))</f>
        <v/>
      </c>
      <c r="N119" s="37">
        <f>IF(OR(E119="",K119=""),"",IFERROR(INDEX(Policies!$H:$H,MATCH(E119,Policies!$A:$A,0))&amp;" (v"&amp;F119&amp;")",""))</f>
        <v/>
      </c>
      <c r="O119" s="37">
        <f>IF(A119="","",IF(AND(F119&lt;&gt;"",IFERROR(INDEX(Policies!$B:$B,MATCH(E119,Policies!$A:$A,0))&amp;"","")&lt;&gt;"",F119&amp;""&lt;&gt;IFERROR(INDEX(Policies!$B:$B,MATCH(E119,Policies!$A:$A,0))&amp;"","")),IF(COUNTIFS($A$4:$A$503,A119,$E$4:$E$503,E119,$F$4:$F$503,IFERROR(INDEX(Policies!$B:$B,MATCH(E119,Policies!$A:$A,0))&amp;"",""))&gt;0,"Replaced","Needs new version"),IF(AND(G119="Inform only",I119&lt;&gt;""),"Informed",IF(K119&lt;&gt;"","Confirmed",IF(I119="","Not sent",IF(TODAY()&gt;J119,"Overdue","Pending"))))))</f>
        <v/>
      </c>
      <c r="P119" s="37">
        <f>IF(O119&lt;&gt;"Confirmed","",IF(AND(G119="E-signature",L119&lt;&gt;"E-signature",L119&lt;&gt;"Policy software record"),"Needs e-signature",IF(AND(G119="Signature (paper or e-sign)",L119&lt;&gt;"E-signature",L119&lt;&gt;"Signed paper form",L119&lt;&gt;"Policy software record"),"Needs signature",IF(L119="","Add how confirmed",IF(M119="","Add proof link","Complete")))))</f>
        <v/>
      </c>
      <c r="Q119" s="43">
        <f>IF(O119="Overdue",DATEDIF(J119,TODAY(),"d"),"")</f>
        <v/>
      </c>
    </row>
    <row r="120">
      <c r="B120" s="37">
        <f>IF($A120="","",IFERROR(INDEX(People!$B:$B,MATCH($A120,People!$A:$A,0)),""))</f>
        <v/>
      </c>
      <c r="C120" s="37">
        <f>IF($A120="","",IFERROR(INDEX(People!$C:$C,MATCH($A120,People!$A:$A,0)),""))</f>
        <v/>
      </c>
      <c r="D120" s="37">
        <f>IF($A120="","",IFERROR(INDEX(People!$D:$D,MATCH($A120,People!$A:$A,0)),""))</f>
        <v/>
      </c>
      <c r="G120" s="37">
        <f>IF($E120="","",IFERROR(INDEX(Policies!$E:$E,MATCH($E120,Policies!$A:$A,0)),""))</f>
        <v/>
      </c>
      <c r="J120" s="41">
        <f>IF(OR(I120="",G120="Inform only"),"",I120+IFERROR(INDEX(Policies!$G:$G,MATCH(E120,Policies!$A:$A,0)),14))</f>
        <v/>
      </c>
      <c r="N120" s="37">
        <f>IF(OR(E120="",K120=""),"",IFERROR(INDEX(Policies!$H:$H,MATCH(E120,Policies!$A:$A,0))&amp;" (v"&amp;F120&amp;")",""))</f>
        <v/>
      </c>
      <c r="O120" s="37">
        <f>IF(A120="","",IF(AND(F120&lt;&gt;"",IFERROR(INDEX(Policies!$B:$B,MATCH(E120,Policies!$A:$A,0))&amp;"","")&lt;&gt;"",F120&amp;""&lt;&gt;IFERROR(INDEX(Policies!$B:$B,MATCH(E120,Policies!$A:$A,0))&amp;"","")),IF(COUNTIFS($A$4:$A$503,A120,$E$4:$E$503,E120,$F$4:$F$503,IFERROR(INDEX(Policies!$B:$B,MATCH(E120,Policies!$A:$A,0))&amp;"",""))&gt;0,"Replaced","Needs new version"),IF(AND(G120="Inform only",I120&lt;&gt;""),"Informed",IF(K120&lt;&gt;"","Confirmed",IF(I120="","Not sent",IF(TODAY()&gt;J120,"Overdue","Pending"))))))</f>
        <v/>
      </c>
      <c r="P120" s="37">
        <f>IF(O120&lt;&gt;"Confirmed","",IF(AND(G120="E-signature",L120&lt;&gt;"E-signature",L120&lt;&gt;"Policy software record"),"Needs e-signature",IF(AND(G120="Signature (paper or e-sign)",L120&lt;&gt;"E-signature",L120&lt;&gt;"Signed paper form",L120&lt;&gt;"Policy software record"),"Needs signature",IF(L120="","Add how confirmed",IF(M120="","Add proof link","Complete")))))</f>
        <v/>
      </c>
      <c r="Q120" s="43">
        <f>IF(O120="Overdue",DATEDIF(J120,TODAY(),"d"),"")</f>
        <v/>
      </c>
    </row>
    <row r="121">
      <c r="B121" s="37">
        <f>IF($A121="","",IFERROR(INDEX(People!$B:$B,MATCH($A121,People!$A:$A,0)),""))</f>
        <v/>
      </c>
      <c r="C121" s="37">
        <f>IF($A121="","",IFERROR(INDEX(People!$C:$C,MATCH($A121,People!$A:$A,0)),""))</f>
        <v/>
      </c>
      <c r="D121" s="37">
        <f>IF($A121="","",IFERROR(INDEX(People!$D:$D,MATCH($A121,People!$A:$A,0)),""))</f>
        <v/>
      </c>
      <c r="G121" s="37">
        <f>IF($E121="","",IFERROR(INDEX(Policies!$E:$E,MATCH($E121,Policies!$A:$A,0)),""))</f>
        <v/>
      </c>
      <c r="J121" s="41">
        <f>IF(OR(I121="",G121="Inform only"),"",I121+IFERROR(INDEX(Policies!$G:$G,MATCH(E121,Policies!$A:$A,0)),14))</f>
        <v/>
      </c>
      <c r="N121" s="37">
        <f>IF(OR(E121="",K121=""),"",IFERROR(INDEX(Policies!$H:$H,MATCH(E121,Policies!$A:$A,0))&amp;" (v"&amp;F121&amp;")",""))</f>
        <v/>
      </c>
      <c r="O121" s="37">
        <f>IF(A121="","",IF(AND(F121&lt;&gt;"",IFERROR(INDEX(Policies!$B:$B,MATCH(E121,Policies!$A:$A,0))&amp;"","")&lt;&gt;"",F121&amp;""&lt;&gt;IFERROR(INDEX(Policies!$B:$B,MATCH(E121,Policies!$A:$A,0))&amp;"","")),IF(COUNTIFS($A$4:$A$503,A121,$E$4:$E$503,E121,$F$4:$F$503,IFERROR(INDEX(Policies!$B:$B,MATCH(E121,Policies!$A:$A,0))&amp;"",""))&gt;0,"Replaced","Needs new version"),IF(AND(G121="Inform only",I121&lt;&gt;""),"Informed",IF(K121&lt;&gt;"","Confirmed",IF(I121="","Not sent",IF(TODAY()&gt;J121,"Overdue","Pending"))))))</f>
        <v/>
      </c>
      <c r="P121" s="37">
        <f>IF(O121&lt;&gt;"Confirmed","",IF(AND(G121="E-signature",L121&lt;&gt;"E-signature",L121&lt;&gt;"Policy software record"),"Needs e-signature",IF(AND(G121="Signature (paper or e-sign)",L121&lt;&gt;"E-signature",L121&lt;&gt;"Signed paper form",L121&lt;&gt;"Policy software record"),"Needs signature",IF(L121="","Add how confirmed",IF(M121="","Add proof link","Complete")))))</f>
        <v/>
      </c>
      <c r="Q121" s="43">
        <f>IF(O121="Overdue",DATEDIF(J121,TODAY(),"d"),"")</f>
        <v/>
      </c>
    </row>
    <row r="122">
      <c r="B122" s="37">
        <f>IF($A122="","",IFERROR(INDEX(People!$B:$B,MATCH($A122,People!$A:$A,0)),""))</f>
        <v/>
      </c>
      <c r="C122" s="37">
        <f>IF($A122="","",IFERROR(INDEX(People!$C:$C,MATCH($A122,People!$A:$A,0)),""))</f>
        <v/>
      </c>
      <c r="D122" s="37">
        <f>IF($A122="","",IFERROR(INDEX(People!$D:$D,MATCH($A122,People!$A:$A,0)),""))</f>
        <v/>
      </c>
      <c r="G122" s="37">
        <f>IF($E122="","",IFERROR(INDEX(Policies!$E:$E,MATCH($E122,Policies!$A:$A,0)),""))</f>
        <v/>
      </c>
      <c r="J122" s="41">
        <f>IF(OR(I122="",G122="Inform only"),"",I122+IFERROR(INDEX(Policies!$G:$G,MATCH(E122,Policies!$A:$A,0)),14))</f>
        <v/>
      </c>
      <c r="N122" s="37">
        <f>IF(OR(E122="",K122=""),"",IFERROR(INDEX(Policies!$H:$H,MATCH(E122,Policies!$A:$A,0))&amp;" (v"&amp;F122&amp;")",""))</f>
        <v/>
      </c>
      <c r="O122" s="37">
        <f>IF(A122="","",IF(AND(F122&lt;&gt;"",IFERROR(INDEX(Policies!$B:$B,MATCH(E122,Policies!$A:$A,0))&amp;"","")&lt;&gt;"",F122&amp;""&lt;&gt;IFERROR(INDEX(Policies!$B:$B,MATCH(E122,Policies!$A:$A,0))&amp;"","")),IF(COUNTIFS($A$4:$A$503,A122,$E$4:$E$503,E122,$F$4:$F$503,IFERROR(INDEX(Policies!$B:$B,MATCH(E122,Policies!$A:$A,0))&amp;"",""))&gt;0,"Replaced","Needs new version"),IF(AND(G122="Inform only",I122&lt;&gt;""),"Informed",IF(K122&lt;&gt;"","Confirmed",IF(I122="","Not sent",IF(TODAY()&gt;J122,"Overdue","Pending"))))))</f>
        <v/>
      </c>
      <c r="P122" s="37">
        <f>IF(O122&lt;&gt;"Confirmed","",IF(AND(G122="E-signature",L122&lt;&gt;"E-signature",L122&lt;&gt;"Policy software record"),"Needs e-signature",IF(AND(G122="Signature (paper or e-sign)",L122&lt;&gt;"E-signature",L122&lt;&gt;"Signed paper form",L122&lt;&gt;"Policy software record"),"Needs signature",IF(L122="","Add how confirmed",IF(M122="","Add proof link","Complete")))))</f>
        <v/>
      </c>
      <c r="Q122" s="43">
        <f>IF(O122="Overdue",DATEDIF(J122,TODAY(),"d"),"")</f>
        <v/>
      </c>
    </row>
    <row r="123">
      <c r="B123" s="37">
        <f>IF($A123="","",IFERROR(INDEX(People!$B:$B,MATCH($A123,People!$A:$A,0)),""))</f>
        <v/>
      </c>
      <c r="C123" s="37">
        <f>IF($A123="","",IFERROR(INDEX(People!$C:$C,MATCH($A123,People!$A:$A,0)),""))</f>
        <v/>
      </c>
      <c r="D123" s="37">
        <f>IF($A123="","",IFERROR(INDEX(People!$D:$D,MATCH($A123,People!$A:$A,0)),""))</f>
        <v/>
      </c>
      <c r="G123" s="37">
        <f>IF($E123="","",IFERROR(INDEX(Policies!$E:$E,MATCH($E123,Policies!$A:$A,0)),""))</f>
        <v/>
      </c>
      <c r="J123" s="41">
        <f>IF(OR(I123="",G123="Inform only"),"",I123+IFERROR(INDEX(Policies!$G:$G,MATCH(E123,Policies!$A:$A,0)),14))</f>
        <v/>
      </c>
      <c r="N123" s="37">
        <f>IF(OR(E123="",K123=""),"",IFERROR(INDEX(Policies!$H:$H,MATCH(E123,Policies!$A:$A,0))&amp;" (v"&amp;F123&amp;")",""))</f>
        <v/>
      </c>
      <c r="O123" s="37">
        <f>IF(A123="","",IF(AND(F123&lt;&gt;"",IFERROR(INDEX(Policies!$B:$B,MATCH(E123,Policies!$A:$A,0))&amp;"","")&lt;&gt;"",F123&amp;""&lt;&gt;IFERROR(INDEX(Policies!$B:$B,MATCH(E123,Policies!$A:$A,0))&amp;"","")),IF(COUNTIFS($A$4:$A$503,A123,$E$4:$E$503,E123,$F$4:$F$503,IFERROR(INDEX(Policies!$B:$B,MATCH(E123,Policies!$A:$A,0))&amp;"",""))&gt;0,"Replaced","Needs new version"),IF(AND(G123="Inform only",I123&lt;&gt;""),"Informed",IF(K123&lt;&gt;"","Confirmed",IF(I123="","Not sent",IF(TODAY()&gt;J123,"Overdue","Pending"))))))</f>
        <v/>
      </c>
      <c r="P123" s="37">
        <f>IF(O123&lt;&gt;"Confirmed","",IF(AND(G123="E-signature",L123&lt;&gt;"E-signature",L123&lt;&gt;"Policy software record"),"Needs e-signature",IF(AND(G123="Signature (paper or e-sign)",L123&lt;&gt;"E-signature",L123&lt;&gt;"Signed paper form",L123&lt;&gt;"Policy software record"),"Needs signature",IF(L123="","Add how confirmed",IF(M123="","Add proof link","Complete")))))</f>
        <v/>
      </c>
      <c r="Q123" s="43">
        <f>IF(O123="Overdue",DATEDIF(J123,TODAY(),"d"),"")</f>
        <v/>
      </c>
    </row>
    <row r="124">
      <c r="B124" s="37">
        <f>IF($A124="","",IFERROR(INDEX(People!$B:$B,MATCH($A124,People!$A:$A,0)),""))</f>
        <v/>
      </c>
      <c r="C124" s="37">
        <f>IF($A124="","",IFERROR(INDEX(People!$C:$C,MATCH($A124,People!$A:$A,0)),""))</f>
        <v/>
      </c>
      <c r="D124" s="37">
        <f>IF($A124="","",IFERROR(INDEX(People!$D:$D,MATCH($A124,People!$A:$A,0)),""))</f>
        <v/>
      </c>
      <c r="G124" s="37">
        <f>IF($E124="","",IFERROR(INDEX(Policies!$E:$E,MATCH($E124,Policies!$A:$A,0)),""))</f>
        <v/>
      </c>
      <c r="J124" s="41">
        <f>IF(OR(I124="",G124="Inform only"),"",I124+IFERROR(INDEX(Policies!$G:$G,MATCH(E124,Policies!$A:$A,0)),14))</f>
        <v/>
      </c>
      <c r="N124" s="37">
        <f>IF(OR(E124="",K124=""),"",IFERROR(INDEX(Policies!$H:$H,MATCH(E124,Policies!$A:$A,0))&amp;" (v"&amp;F124&amp;")",""))</f>
        <v/>
      </c>
      <c r="O124" s="37">
        <f>IF(A124="","",IF(AND(F124&lt;&gt;"",IFERROR(INDEX(Policies!$B:$B,MATCH(E124,Policies!$A:$A,0))&amp;"","")&lt;&gt;"",F124&amp;""&lt;&gt;IFERROR(INDEX(Policies!$B:$B,MATCH(E124,Policies!$A:$A,0))&amp;"","")),IF(COUNTIFS($A$4:$A$503,A124,$E$4:$E$503,E124,$F$4:$F$503,IFERROR(INDEX(Policies!$B:$B,MATCH(E124,Policies!$A:$A,0))&amp;"",""))&gt;0,"Replaced","Needs new version"),IF(AND(G124="Inform only",I124&lt;&gt;""),"Informed",IF(K124&lt;&gt;"","Confirmed",IF(I124="","Not sent",IF(TODAY()&gt;J124,"Overdue","Pending"))))))</f>
        <v/>
      </c>
      <c r="P124" s="37">
        <f>IF(O124&lt;&gt;"Confirmed","",IF(AND(G124="E-signature",L124&lt;&gt;"E-signature",L124&lt;&gt;"Policy software record"),"Needs e-signature",IF(AND(G124="Signature (paper or e-sign)",L124&lt;&gt;"E-signature",L124&lt;&gt;"Signed paper form",L124&lt;&gt;"Policy software record"),"Needs signature",IF(L124="","Add how confirmed",IF(M124="","Add proof link","Complete")))))</f>
        <v/>
      </c>
      <c r="Q124" s="43">
        <f>IF(O124="Overdue",DATEDIF(J124,TODAY(),"d"),"")</f>
        <v/>
      </c>
    </row>
    <row r="125">
      <c r="B125" s="37">
        <f>IF($A125="","",IFERROR(INDEX(People!$B:$B,MATCH($A125,People!$A:$A,0)),""))</f>
        <v/>
      </c>
      <c r="C125" s="37">
        <f>IF($A125="","",IFERROR(INDEX(People!$C:$C,MATCH($A125,People!$A:$A,0)),""))</f>
        <v/>
      </c>
      <c r="D125" s="37">
        <f>IF($A125="","",IFERROR(INDEX(People!$D:$D,MATCH($A125,People!$A:$A,0)),""))</f>
        <v/>
      </c>
      <c r="G125" s="37">
        <f>IF($E125="","",IFERROR(INDEX(Policies!$E:$E,MATCH($E125,Policies!$A:$A,0)),""))</f>
        <v/>
      </c>
      <c r="J125" s="41">
        <f>IF(OR(I125="",G125="Inform only"),"",I125+IFERROR(INDEX(Policies!$G:$G,MATCH(E125,Policies!$A:$A,0)),14))</f>
        <v/>
      </c>
      <c r="N125" s="37">
        <f>IF(OR(E125="",K125=""),"",IFERROR(INDEX(Policies!$H:$H,MATCH(E125,Policies!$A:$A,0))&amp;" (v"&amp;F125&amp;")",""))</f>
        <v/>
      </c>
      <c r="O125" s="37">
        <f>IF(A125="","",IF(AND(F125&lt;&gt;"",IFERROR(INDEX(Policies!$B:$B,MATCH(E125,Policies!$A:$A,0))&amp;"","")&lt;&gt;"",F125&amp;""&lt;&gt;IFERROR(INDEX(Policies!$B:$B,MATCH(E125,Policies!$A:$A,0))&amp;"","")),IF(COUNTIFS($A$4:$A$503,A125,$E$4:$E$503,E125,$F$4:$F$503,IFERROR(INDEX(Policies!$B:$B,MATCH(E125,Policies!$A:$A,0))&amp;"",""))&gt;0,"Replaced","Needs new version"),IF(AND(G125="Inform only",I125&lt;&gt;""),"Informed",IF(K125&lt;&gt;"","Confirmed",IF(I125="","Not sent",IF(TODAY()&gt;J125,"Overdue","Pending"))))))</f>
        <v/>
      </c>
      <c r="P125" s="37">
        <f>IF(O125&lt;&gt;"Confirmed","",IF(AND(G125="E-signature",L125&lt;&gt;"E-signature",L125&lt;&gt;"Policy software record"),"Needs e-signature",IF(AND(G125="Signature (paper or e-sign)",L125&lt;&gt;"E-signature",L125&lt;&gt;"Signed paper form",L125&lt;&gt;"Policy software record"),"Needs signature",IF(L125="","Add how confirmed",IF(M125="","Add proof link","Complete")))))</f>
        <v/>
      </c>
      <c r="Q125" s="43">
        <f>IF(O125="Overdue",DATEDIF(J125,TODAY(),"d"),"")</f>
        <v/>
      </c>
    </row>
    <row r="126">
      <c r="B126" s="37">
        <f>IF($A126="","",IFERROR(INDEX(People!$B:$B,MATCH($A126,People!$A:$A,0)),""))</f>
        <v/>
      </c>
      <c r="C126" s="37">
        <f>IF($A126="","",IFERROR(INDEX(People!$C:$C,MATCH($A126,People!$A:$A,0)),""))</f>
        <v/>
      </c>
      <c r="D126" s="37">
        <f>IF($A126="","",IFERROR(INDEX(People!$D:$D,MATCH($A126,People!$A:$A,0)),""))</f>
        <v/>
      </c>
      <c r="G126" s="37">
        <f>IF($E126="","",IFERROR(INDEX(Policies!$E:$E,MATCH($E126,Policies!$A:$A,0)),""))</f>
        <v/>
      </c>
      <c r="J126" s="41">
        <f>IF(OR(I126="",G126="Inform only"),"",I126+IFERROR(INDEX(Policies!$G:$G,MATCH(E126,Policies!$A:$A,0)),14))</f>
        <v/>
      </c>
      <c r="N126" s="37">
        <f>IF(OR(E126="",K126=""),"",IFERROR(INDEX(Policies!$H:$H,MATCH(E126,Policies!$A:$A,0))&amp;" (v"&amp;F126&amp;")",""))</f>
        <v/>
      </c>
      <c r="O126" s="37">
        <f>IF(A126="","",IF(AND(F126&lt;&gt;"",IFERROR(INDEX(Policies!$B:$B,MATCH(E126,Policies!$A:$A,0))&amp;"","")&lt;&gt;"",F126&amp;""&lt;&gt;IFERROR(INDEX(Policies!$B:$B,MATCH(E126,Policies!$A:$A,0))&amp;"","")),IF(COUNTIFS($A$4:$A$503,A126,$E$4:$E$503,E126,$F$4:$F$503,IFERROR(INDEX(Policies!$B:$B,MATCH(E126,Policies!$A:$A,0))&amp;"",""))&gt;0,"Replaced","Needs new version"),IF(AND(G126="Inform only",I126&lt;&gt;""),"Informed",IF(K126&lt;&gt;"","Confirmed",IF(I126="","Not sent",IF(TODAY()&gt;J126,"Overdue","Pending"))))))</f>
        <v/>
      </c>
      <c r="P126" s="37">
        <f>IF(O126&lt;&gt;"Confirmed","",IF(AND(G126="E-signature",L126&lt;&gt;"E-signature",L126&lt;&gt;"Policy software record"),"Needs e-signature",IF(AND(G126="Signature (paper or e-sign)",L126&lt;&gt;"E-signature",L126&lt;&gt;"Signed paper form",L126&lt;&gt;"Policy software record"),"Needs signature",IF(L126="","Add how confirmed",IF(M126="","Add proof link","Complete")))))</f>
        <v/>
      </c>
      <c r="Q126" s="43">
        <f>IF(O126="Overdue",DATEDIF(J126,TODAY(),"d"),"")</f>
        <v/>
      </c>
    </row>
    <row r="127">
      <c r="B127" s="37">
        <f>IF($A127="","",IFERROR(INDEX(People!$B:$B,MATCH($A127,People!$A:$A,0)),""))</f>
        <v/>
      </c>
      <c r="C127" s="37">
        <f>IF($A127="","",IFERROR(INDEX(People!$C:$C,MATCH($A127,People!$A:$A,0)),""))</f>
        <v/>
      </c>
      <c r="D127" s="37">
        <f>IF($A127="","",IFERROR(INDEX(People!$D:$D,MATCH($A127,People!$A:$A,0)),""))</f>
        <v/>
      </c>
      <c r="G127" s="37">
        <f>IF($E127="","",IFERROR(INDEX(Policies!$E:$E,MATCH($E127,Policies!$A:$A,0)),""))</f>
        <v/>
      </c>
      <c r="J127" s="41">
        <f>IF(OR(I127="",G127="Inform only"),"",I127+IFERROR(INDEX(Policies!$G:$G,MATCH(E127,Policies!$A:$A,0)),14))</f>
        <v/>
      </c>
      <c r="N127" s="37">
        <f>IF(OR(E127="",K127=""),"",IFERROR(INDEX(Policies!$H:$H,MATCH(E127,Policies!$A:$A,0))&amp;" (v"&amp;F127&amp;")",""))</f>
        <v/>
      </c>
      <c r="O127" s="37">
        <f>IF(A127="","",IF(AND(F127&lt;&gt;"",IFERROR(INDEX(Policies!$B:$B,MATCH(E127,Policies!$A:$A,0))&amp;"","")&lt;&gt;"",F127&amp;""&lt;&gt;IFERROR(INDEX(Policies!$B:$B,MATCH(E127,Policies!$A:$A,0))&amp;"","")),IF(COUNTIFS($A$4:$A$503,A127,$E$4:$E$503,E127,$F$4:$F$503,IFERROR(INDEX(Policies!$B:$B,MATCH(E127,Policies!$A:$A,0))&amp;"",""))&gt;0,"Replaced","Needs new version"),IF(AND(G127="Inform only",I127&lt;&gt;""),"Informed",IF(K127&lt;&gt;"","Confirmed",IF(I127="","Not sent",IF(TODAY()&gt;J127,"Overdue","Pending"))))))</f>
        <v/>
      </c>
      <c r="P127" s="37">
        <f>IF(O127&lt;&gt;"Confirmed","",IF(AND(G127="E-signature",L127&lt;&gt;"E-signature",L127&lt;&gt;"Policy software record"),"Needs e-signature",IF(AND(G127="Signature (paper or e-sign)",L127&lt;&gt;"E-signature",L127&lt;&gt;"Signed paper form",L127&lt;&gt;"Policy software record"),"Needs signature",IF(L127="","Add how confirmed",IF(M127="","Add proof link","Complete")))))</f>
        <v/>
      </c>
      <c r="Q127" s="43">
        <f>IF(O127="Overdue",DATEDIF(J127,TODAY(),"d"),"")</f>
        <v/>
      </c>
    </row>
    <row r="128">
      <c r="B128" s="37">
        <f>IF($A128="","",IFERROR(INDEX(People!$B:$B,MATCH($A128,People!$A:$A,0)),""))</f>
        <v/>
      </c>
      <c r="C128" s="37">
        <f>IF($A128="","",IFERROR(INDEX(People!$C:$C,MATCH($A128,People!$A:$A,0)),""))</f>
        <v/>
      </c>
      <c r="D128" s="37">
        <f>IF($A128="","",IFERROR(INDEX(People!$D:$D,MATCH($A128,People!$A:$A,0)),""))</f>
        <v/>
      </c>
      <c r="G128" s="37">
        <f>IF($E128="","",IFERROR(INDEX(Policies!$E:$E,MATCH($E128,Policies!$A:$A,0)),""))</f>
        <v/>
      </c>
      <c r="J128" s="41">
        <f>IF(OR(I128="",G128="Inform only"),"",I128+IFERROR(INDEX(Policies!$G:$G,MATCH(E128,Policies!$A:$A,0)),14))</f>
        <v/>
      </c>
      <c r="N128" s="37">
        <f>IF(OR(E128="",K128=""),"",IFERROR(INDEX(Policies!$H:$H,MATCH(E128,Policies!$A:$A,0))&amp;" (v"&amp;F128&amp;")",""))</f>
        <v/>
      </c>
      <c r="O128" s="37">
        <f>IF(A128="","",IF(AND(F128&lt;&gt;"",IFERROR(INDEX(Policies!$B:$B,MATCH(E128,Policies!$A:$A,0))&amp;"","")&lt;&gt;"",F128&amp;""&lt;&gt;IFERROR(INDEX(Policies!$B:$B,MATCH(E128,Policies!$A:$A,0))&amp;"","")),IF(COUNTIFS($A$4:$A$503,A128,$E$4:$E$503,E128,$F$4:$F$503,IFERROR(INDEX(Policies!$B:$B,MATCH(E128,Policies!$A:$A,0))&amp;"",""))&gt;0,"Replaced","Needs new version"),IF(AND(G128="Inform only",I128&lt;&gt;""),"Informed",IF(K128&lt;&gt;"","Confirmed",IF(I128="","Not sent",IF(TODAY()&gt;J128,"Overdue","Pending"))))))</f>
        <v/>
      </c>
      <c r="P128" s="37">
        <f>IF(O128&lt;&gt;"Confirmed","",IF(AND(G128="E-signature",L128&lt;&gt;"E-signature",L128&lt;&gt;"Policy software record"),"Needs e-signature",IF(AND(G128="Signature (paper or e-sign)",L128&lt;&gt;"E-signature",L128&lt;&gt;"Signed paper form",L128&lt;&gt;"Policy software record"),"Needs signature",IF(L128="","Add how confirmed",IF(M128="","Add proof link","Complete")))))</f>
        <v/>
      </c>
      <c r="Q128" s="43">
        <f>IF(O128="Overdue",DATEDIF(J128,TODAY(),"d"),"")</f>
        <v/>
      </c>
    </row>
    <row r="129">
      <c r="B129" s="37">
        <f>IF($A129="","",IFERROR(INDEX(People!$B:$B,MATCH($A129,People!$A:$A,0)),""))</f>
        <v/>
      </c>
      <c r="C129" s="37">
        <f>IF($A129="","",IFERROR(INDEX(People!$C:$C,MATCH($A129,People!$A:$A,0)),""))</f>
        <v/>
      </c>
      <c r="D129" s="37">
        <f>IF($A129="","",IFERROR(INDEX(People!$D:$D,MATCH($A129,People!$A:$A,0)),""))</f>
        <v/>
      </c>
      <c r="G129" s="37">
        <f>IF($E129="","",IFERROR(INDEX(Policies!$E:$E,MATCH($E129,Policies!$A:$A,0)),""))</f>
        <v/>
      </c>
      <c r="J129" s="41">
        <f>IF(OR(I129="",G129="Inform only"),"",I129+IFERROR(INDEX(Policies!$G:$G,MATCH(E129,Policies!$A:$A,0)),14))</f>
        <v/>
      </c>
      <c r="N129" s="37">
        <f>IF(OR(E129="",K129=""),"",IFERROR(INDEX(Policies!$H:$H,MATCH(E129,Policies!$A:$A,0))&amp;" (v"&amp;F129&amp;")",""))</f>
        <v/>
      </c>
      <c r="O129" s="37">
        <f>IF(A129="","",IF(AND(F129&lt;&gt;"",IFERROR(INDEX(Policies!$B:$B,MATCH(E129,Policies!$A:$A,0))&amp;"","")&lt;&gt;"",F129&amp;""&lt;&gt;IFERROR(INDEX(Policies!$B:$B,MATCH(E129,Policies!$A:$A,0))&amp;"","")),IF(COUNTIFS($A$4:$A$503,A129,$E$4:$E$503,E129,$F$4:$F$503,IFERROR(INDEX(Policies!$B:$B,MATCH(E129,Policies!$A:$A,0))&amp;"",""))&gt;0,"Replaced","Needs new version"),IF(AND(G129="Inform only",I129&lt;&gt;""),"Informed",IF(K129&lt;&gt;"","Confirmed",IF(I129="","Not sent",IF(TODAY()&gt;J129,"Overdue","Pending"))))))</f>
        <v/>
      </c>
      <c r="P129" s="37">
        <f>IF(O129&lt;&gt;"Confirmed","",IF(AND(G129="E-signature",L129&lt;&gt;"E-signature",L129&lt;&gt;"Policy software record"),"Needs e-signature",IF(AND(G129="Signature (paper or e-sign)",L129&lt;&gt;"E-signature",L129&lt;&gt;"Signed paper form",L129&lt;&gt;"Policy software record"),"Needs signature",IF(L129="","Add how confirmed",IF(M129="","Add proof link","Complete")))))</f>
        <v/>
      </c>
      <c r="Q129" s="43">
        <f>IF(O129="Overdue",DATEDIF(J129,TODAY(),"d"),"")</f>
        <v/>
      </c>
    </row>
    <row r="130">
      <c r="B130" s="37">
        <f>IF($A130="","",IFERROR(INDEX(People!$B:$B,MATCH($A130,People!$A:$A,0)),""))</f>
        <v/>
      </c>
      <c r="C130" s="37">
        <f>IF($A130="","",IFERROR(INDEX(People!$C:$C,MATCH($A130,People!$A:$A,0)),""))</f>
        <v/>
      </c>
      <c r="D130" s="37">
        <f>IF($A130="","",IFERROR(INDEX(People!$D:$D,MATCH($A130,People!$A:$A,0)),""))</f>
        <v/>
      </c>
      <c r="G130" s="37">
        <f>IF($E130="","",IFERROR(INDEX(Policies!$E:$E,MATCH($E130,Policies!$A:$A,0)),""))</f>
        <v/>
      </c>
      <c r="J130" s="41">
        <f>IF(OR(I130="",G130="Inform only"),"",I130+IFERROR(INDEX(Policies!$G:$G,MATCH(E130,Policies!$A:$A,0)),14))</f>
        <v/>
      </c>
      <c r="N130" s="37">
        <f>IF(OR(E130="",K130=""),"",IFERROR(INDEX(Policies!$H:$H,MATCH(E130,Policies!$A:$A,0))&amp;" (v"&amp;F130&amp;")",""))</f>
        <v/>
      </c>
      <c r="O130" s="37">
        <f>IF(A130="","",IF(AND(F130&lt;&gt;"",IFERROR(INDEX(Policies!$B:$B,MATCH(E130,Policies!$A:$A,0))&amp;"","")&lt;&gt;"",F130&amp;""&lt;&gt;IFERROR(INDEX(Policies!$B:$B,MATCH(E130,Policies!$A:$A,0))&amp;"","")),IF(COUNTIFS($A$4:$A$503,A130,$E$4:$E$503,E130,$F$4:$F$503,IFERROR(INDEX(Policies!$B:$B,MATCH(E130,Policies!$A:$A,0))&amp;"",""))&gt;0,"Replaced","Needs new version"),IF(AND(G130="Inform only",I130&lt;&gt;""),"Informed",IF(K130&lt;&gt;"","Confirmed",IF(I130="","Not sent",IF(TODAY()&gt;J130,"Overdue","Pending"))))))</f>
        <v/>
      </c>
      <c r="P130" s="37">
        <f>IF(O130&lt;&gt;"Confirmed","",IF(AND(G130="E-signature",L130&lt;&gt;"E-signature",L130&lt;&gt;"Policy software record"),"Needs e-signature",IF(AND(G130="Signature (paper or e-sign)",L130&lt;&gt;"E-signature",L130&lt;&gt;"Signed paper form",L130&lt;&gt;"Policy software record"),"Needs signature",IF(L130="","Add how confirmed",IF(M130="","Add proof link","Complete")))))</f>
        <v/>
      </c>
      <c r="Q130" s="43">
        <f>IF(O130="Overdue",DATEDIF(J130,TODAY(),"d"),"")</f>
        <v/>
      </c>
    </row>
    <row r="131">
      <c r="B131" s="37">
        <f>IF($A131="","",IFERROR(INDEX(People!$B:$B,MATCH($A131,People!$A:$A,0)),""))</f>
        <v/>
      </c>
      <c r="C131" s="37">
        <f>IF($A131="","",IFERROR(INDEX(People!$C:$C,MATCH($A131,People!$A:$A,0)),""))</f>
        <v/>
      </c>
      <c r="D131" s="37">
        <f>IF($A131="","",IFERROR(INDEX(People!$D:$D,MATCH($A131,People!$A:$A,0)),""))</f>
        <v/>
      </c>
      <c r="G131" s="37">
        <f>IF($E131="","",IFERROR(INDEX(Policies!$E:$E,MATCH($E131,Policies!$A:$A,0)),""))</f>
        <v/>
      </c>
      <c r="J131" s="41">
        <f>IF(OR(I131="",G131="Inform only"),"",I131+IFERROR(INDEX(Policies!$G:$G,MATCH(E131,Policies!$A:$A,0)),14))</f>
        <v/>
      </c>
      <c r="N131" s="37">
        <f>IF(OR(E131="",K131=""),"",IFERROR(INDEX(Policies!$H:$H,MATCH(E131,Policies!$A:$A,0))&amp;" (v"&amp;F131&amp;")",""))</f>
        <v/>
      </c>
      <c r="O131" s="37">
        <f>IF(A131="","",IF(AND(F131&lt;&gt;"",IFERROR(INDEX(Policies!$B:$B,MATCH(E131,Policies!$A:$A,0))&amp;"","")&lt;&gt;"",F131&amp;""&lt;&gt;IFERROR(INDEX(Policies!$B:$B,MATCH(E131,Policies!$A:$A,0))&amp;"","")),IF(COUNTIFS($A$4:$A$503,A131,$E$4:$E$503,E131,$F$4:$F$503,IFERROR(INDEX(Policies!$B:$B,MATCH(E131,Policies!$A:$A,0))&amp;"",""))&gt;0,"Replaced","Needs new version"),IF(AND(G131="Inform only",I131&lt;&gt;""),"Informed",IF(K131&lt;&gt;"","Confirmed",IF(I131="","Not sent",IF(TODAY()&gt;J131,"Overdue","Pending"))))))</f>
        <v/>
      </c>
      <c r="P131" s="37">
        <f>IF(O131&lt;&gt;"Confirmed","",IF(AND(G131="E-signature",L131&lt;&gt;"E-signature",L131&lt;&gt;"Policy software record"),"Needs e-signature",IF(AND(G131="Signature (paper or e-sign)",L131&lt;&gt;"E-signature",L131&lt;&gt;"Signed paper form",L131&lt;&gt;"Policy software record"),"Needs signature",IF(L131="","Add how confirmed",IF(M131="","Add proof link","Complete")))))</f>
        <v/>
      </c>
      <c r="Q131" s="43">
        <f>IF(O131="Overdue",DATEDIF(J131,TODAY(),"d"),"")</f>
        <v/>
      </c>
    </row>
    <row r="132">
      <c r="B132" s="37">
        <f>IF($A132="","",IFERROR(INDEX(People!$B:$B,MATCH($A132,People!$A:$A,0)),""))</f>
        <v/>
      </c>
      <c r="C132" s="37">
        <f>IF($A132="","",IFERROR(INDEX(People!$C:$C,MATCH($A132,People!$A:$A,0)),""))</f>
        <v/>
      </c>
      <c r="D132" s="37">
        <f>IF($A132="","",IFERROR(INDEX(People!$D:$D,MATCH($A132,People!$A:$A,0)),""))</f>
        <v/>
      </c>
      <c r="G132" s="37">
        <f>IF($E132="","",IFERROR(INDEX(Policies!$E:$E,MATCH($E132,Policies!$A:$A,0)),""))</f>
        <v/>
      </c>
      <c r="J132" s="41">
        <f>IF(OR(I132="",G132="Inform only"),"",I132+IFERROR(INDEX(Policies!$G:$G,MATCH(E132,Policies!$A:$A,0)),14))</f>
        <v/>
      </c>
      <c r="N132" s="37">
        <f>IF(OR(E132="",K132=""),"",IFERROR(INDEX(Policies!$H:$H,MATCH(E132,Policies!$A:$A,0))&amp;" (v"&amp;F132&amp;")",""))</f>
        <v/>
      </c>
      <c r="O132" s="37">
        <f>IF(A132="","",IF(AND(F132&lt;&gt;"",IFERROR(INDEX(Policies!$B:$B,MATCH(E132,Policies!$A:$A,0))&amp;"","")&lt;&gt;"",F132&amp;""&lt;&gt;IFERROR(INDEX(Policies!$B:$B,MATCH(E132,Policies!$A:$A,0))&amp;"","")),IF(COUNTIFS($A$4:$A$503,A132,$E$4:$E$503,E132,$F$4:$F$503,IFERROR(INDEX(Policies!$B:$B,MATCH(E132,Policies!$A:$A,0))&amp;"",""))&gt;0,"Replaced","Needs new version"),IF(AND(G132="Inform only",I132&lt;&gt;""),"Informed",IF(K132&lt;&gt;"","Confirmed",IF(I132="","Not sent",IF(TODAY()&gt;J132,"Overdue","Pending"))))))</f>
        <v/>
      </c>
      <c r="P132" s="37">
        <f>IF(O132&lt;&gt;"Confirmed","",IF(AND(G132="E-signature",L132&lt;&gt;"E-signature",L132&lt;&gt;"Policy software record"),"Needs e-signature",IF(AND(G132="Signature (paper or e-sign)",L132&lt;&gt;"E-signature",L132&lt;&gt;"Signed paper form",L132&lt;&gt;"Policy software record"),"Needs signature",IF(L132="","Add how confirmed",IF(M132="","Add proof link","Complete")))))</f>
        <v/>
      </c>
      <c r="Q132" s="43">
        <f>IF(O132="Overdue",DATEDIF(J132,TODAY(),"d"),"")</f>
        <v/>
      </c>
    </row>
    <row r="133">
      <c r="B133" s="37">
        <f>IF($A133="","",IFERROR(INDEX(People!$B:$B,MATCH($A133,People!$A:$A,0)),""))</f>
        <v/>
      </c>
      <c r="C133" s="37">
        <f>IF($A133="","",IFERROR(INDEX(People!$C:$C,MATCH($A133,People!$A:$A,0)),""))</f>
        <v/>
      </c>
      <c r="D133" s="37">
        <f>IF($A133="","",IFERROR(INDEX(People!$D:$D,MATCH($A133,People!$A:$A,0)),""))</f>
        <v/>
      </c>
      <c r="G133" s="37">
        <f>IF($E133="","",IFERROR(INDEX(Policies!$E:$E,MATCH($E133,Policies!$A:$A,0)),""))</f>
        <v/>
      </c>
      <c r="J133" s="41">
        <f>IF(OR(I133="",G133="Inform only"),"",I133+IFERROR(INDEX(Policies!$G:$G,MATCH(E133,Policies!$A:$A,0)),14))</f>
        <v/>
      </c>
      <c r="N133" s="37">
        <f>IF(OR(E133="",K133=""),"",IFERROR(INDEX(Policies!$H:$H,MATCH(E133,Policies!$A:$A,0))&amp;" (v"&amp;F133&amp;")",""))</f>
        <v/>
      </c>
      <c r="O133" s="37">
        <f>IF(A133="","",IF(AND(F133&lt;&gt;"",IFERROR(INDEX(Policies!$B:$B,MATCH(E133,Policies!$A:$A,0))&amp;"","")&lt;&gt;"",F133&amp;""&lt;&gt;IFERROR(INDEX(Policies!$B:$B,MATCH(E133,Policies!$A:$A,0))&amp;"","")),IF(COUNTIFS($A$4:$A$503,A133,$E$4:$E$503,E133,$F$4:$F$503,IFERROR(INDEX(Policies!$B:$B,MATCH(E133,Policies!$A:$A,0))&amp;"",""))&gt;0,"Replaced","Needs new version"),IF(AND(G133="Inform only",I133&lt;&gt;""),"Informed",IF(K133&lt;&gt;"","Confirmed",IF(I133="","Not sent",IF(TODAY()&gt;J133,"Overdue","Pending"))))))</f>
        <v/>
      </c>
      <c r="P133" s="37">
        <f>IF(O133&lt;&gt;"Confirmed","",IF(AND(G133="E-signature",L133&lt;&gt;"E-signature",L133&lt;&gt;"Policy software record"),"Needs e-signature",IF(AND(G133="Signature (paper or e-sign)",L133&lt;&gt;"E-signature",L133&lt;&gt;"Signed paper form",L133&lt;&gt;"Policy software record"),"Needs signature",IF(L133="","Add how confirmed",IF(M133="","Add proof link","Complete")))))</f>
        <v/>
      </c>
      <c r="Q133" s="43">
        <f>IF(O133="Overdue",DATEDIF(J133,TODAY(),"d"),"")</f>
        <v/>
      </c>
    </row>
    <row r="134">
      <c r="B134" s="37">
        <f>IF($A134="","",IFERROR(INDEX(People!$B:$B,MATCH($A134,People!$A:$A,0)),""))</f>
        <v/>
      </c>
      <c r="C134" s="37">
        <f>IF($A134="","",IFERROR(INDEX(People!$C:$C,MATCH($A134,People!$A:$A,0)),""))</f>
        <v/>
      </c>
      <c r="D134" s="37">
        <f>IF($A134="","",IFERROR(INDEX(People!$D:$D,MATCH($A134,People!$A:$A,0)),""))</f>
        <v/>
      </c>
      <c r="G134" s="37">
        <f>IF($E134="","",IFERROR(INDEX(Policies!$E:$E,MATCH($E134,Policies!$A:$A,0)),""))</f>
        <v/>
      </c>
      <c r="J134" s="41">
        <f>IF(OR(I134="",G134="Inform only"),"",I134+IFERROR(INDEX(Policies!$G:$G,MATCH(E134,Policies!$A:$A,0)),14))</f>
        <v/>
      </c>
      <c r="N134" s="37">
        <f>IF(OR(E134="",K134=""),"",IFERROR(INDEX(Policies!$H:$H,MATCH(E134,Policies!$A:$A,0))&amp;" (v"&amp;F134&amp;")",""))</f>
        <v/>
      </c>
      <c r="O134" s="37">
        <f>IF(A134="","",IF(AND(F134&lt;&gt;"",IFERROR(INDEX(Policies!$B:$B,MATCH(E134,Policies!$A:$A,0))&amp;"","")&lt;&gt;"",F134&amp;""&lt;&gt;IFERROR(INDEX(Policies!$B:$B,MATCH(E134,Policies!$A:$A,0))&amp;"","")),IF(COUNTIFS($A$4:$A$503,A134,$E$4:$E$503,E134,$F$4:$F$503,IFERROR(INDEX(Policies!$B:$B,MATCH(E134,Policies!$A:$A,0))&amp;"",""))&gt;0,"Replaced","Needs new version"),IF(AND(G134="Inform only",I134&lt;&gt;""),"Informed",IF(K134&lt;&gt;"","Confirmed",IF(I134="","Not sent",IF(TODAY()&gt;J134,"Overdue","Pending"))))))</f>
        <v/>
      </c>
      <c r="P134" s="37">
        <f>IF(O134&lt;&gt;"Confirmed","",IF(AND(G134="E-signature",L134&lt;&gt;"E-signature",L134&lt;&gt;"Policy software record"),"Needs e-signature",IF(AND(G134="Signature (paper or e-sign)",L134&lt;&gt;"E-signature",L134&lt;&gt;"Signed paper form",L134&lt;&gt;"Policy software record"),"Needs signature",IF(L134="","Add how confirmed",IF(M134="","Add proof link","Complete")))))</f>
        <v/>
      </c>
      <c r="Q134" s="43">
        <f>IF(O134="Overdue",DATEDIF(J134,TODAY(),"d"),"")</f>
        <v/>
      </c>
    </row>
    <row r="135">
      <c r="B135" s="37">
        <f>IF($A135="","",IFERROR(INDEX(People!$B:$B,MATCH($A135,People!$A:$A,0)),""))</f>
        <v/>
      </c>
      <c r="C135" s="37">
        <f>IF($A135="","",IFERROR(INDEX(People!$C:$C,MATCH($A135,People!$A:$A,0)),""))</f>
        <v/>
      </c>
      <c r="D135" s="37">
        <f>IF($A135="","",IFERROR(INDEX(People!$D:$D,MATCH($A135,People!$A:$A,0)),""))</f>
        <v/>
      </c>
      <c r="G135" s="37">
        <f>IF($E135="","",IFERROR(INDEX(Policies!$E:$E,MATCH($E135,Policies!$A:$A,0)),""))</f>
        <v/>
      </c>
      <c r="J135" s="41">
        <f>IF(OR(I135="",G135="Inform only"),"",I135+IFERROR(INDEX(Policies!$G:$G,MATCH(E135,Policies!$A:$A,0)),14))</f>
        <v/>
      </c>
      <c r="N135" s="37">
        <f>IF(OR(E135="",K135=""),"",IFERROR(INDEX(Policies!$H:$H,MATCH(E135,Policies!$A:$A,0))&amp;" (v"&amp;F135&amp;")",""))</f>
        <v/>
      </c>
      <c r="O135" s="37">
        <f>IF(A135="","",IF(AND(F135&lt;&gt;"",IFERROR(INDEX(Policies!$B:$B,MATCH(E135,Policies!$A:$A,0))&amp;"","")&lt;&gt;"",F135&amp;""&lt;&gt;IFERROR(INDEX(Policies!$B:$B,MATCH(E135,Policies!$A:$A,0))&amp;"","")),IF(COUNTIFS($A$4:$A$503,A135,$E$4:$E$503,E135,$F$4:$F$503,IFERROR(INDEX(Policies!$B:$B,MATCH(E135,Policies!$A:$A,0))&amp;"",""))&gt;0,"Replaced","Needs new version"),IF(AND(G135="Inform only",I135&lt;&gt;""),"Informed",IF(K135&lt;&gt;"","Confirmed",IF(I135="","Not sent",IF(TODAY()&gt;J135,"Overdue","Pending"))))))</f>
        <v/>
      </c>
      <c r="P135" s="37">
        <f>IF(O135&lt;&gt;"Confirmed","",IF(AND(G135="E-signature",L135&lt;&gt;"E-signature",L135&lt;&gt;"Policy software record"),"Needs e-signature",IF(AND(G135="Signature (paper or e-sign)",L135&lt;&gt;"E-signature",L135&lt;&gt;"Signed paper form",L135&lt;&gt;"Policy software record"),"Needs signature",IF(L135="","Add how confirmed",IF(M135="","Add proof link","Complete")))))</f>
        <v/>
      </c>
      <c r="Q135" s="43">
        <f>IF(O135="Overdue",DATEDIF(J135,TODAY(),"d"),"")</f>
        <v/>
      </c>
    </row>
    <row r="136">
      <c r="B136" s="37">
        <f>IF($A136="","",IFERROR(INDEX(People!$B:$B,MATCH($A136,People!$A:$A,0)),""))</f>
        <v/>
      </c>
      <c r="C136" s="37">
        <f>IF($A136="","",IFERROR(INDEX(People!$C:$C,MATCH($A136,People!$A:$A,0)),""))</f>
        <v/>
      </c>
      <c r="D136" s="37">
        <f>IF($A136="","",IFERROR(INDEX(People!$D:$D,MATCH($A136,People!$A:$A,0)),""))</f>
        <v/>
      </c>
      <c r="G136" s="37">
        <f>IF($E136="","",IFERROR(INDEX(Policies!$E:$E,MATCH($E136,Policies!$A:$A,0)),""))</f>
        <v/>
      </c>
      <c r="J136" s="41">
        <f>IF(OR(I136="",G136="Inform only"),"",I136+IFERROR(INDEX(Policies!$G:$G,MATCH(E136,Policies!$A:$A,0)),14))</f>
        <v/>
      </c>
      <c r="N136" s="37">
        <f>IF(OR(E136="",K136=""),"",IFERROR(INDEX(Policies!$H:$H,MATCH(E136,Policies!$A:$A,0))&amp;" (v"&amp;F136&amp;")",""))</f>
        <v/>
      </c>
      <c r="O136" s="37">
        <f>IF(A136="","",IF(AND(F136&lt;&gt;"",IFERROR(INDEX(Policies!$B:$B,MATCH(E136,Policies!$A:$A,0))&amp;"","")&lt;&gt;"",F136&amp;""&lt;&gt;IFERROR(INDEX(Policies!$B:$B,MATCH(E136,Policies!$A:$A,0))&amp;"","")),IF(COUNTIFS($A$4:$A$503,A136,$E$4:$E$503,E136,$F$4:$F$503,IFERROR(INDEX(Policies!$B:$B,MATCH(E136,Policies!$A:$A,0))&amp;"",""))&gt;0,"Replaced","Needs new version"),IF(AND(G136="Inform only",I136&lt;&gt;""),"Informed",IF(K136&lt;&gt;"","Confirmed",IF(I136="","Not sent",IF(TODAY()&gt;J136,"Overdue","Pending"))))))</f>
        <v/>
      </c>
      <c r="P136" s="37">
        <f>IF(O136&lt;&gt;"Confirmed","",IF(AND(G136="E-signature",L136&lt;&gt;"E-signature",L136&lt;&gt;"Policy software record"),"Needs e-signature",IF(AND(G136="Signature (paper or e-sign)",L136&lt;&gt;"E-signature",L136&lt;&gt;"Signed paper form",L136&lt;&gt;"Policy software record"),"Needs signature",IF(L136="","Add how confirmed",IF(M136="","Add proof link","Complete")))))</f>
        <v/>
      </c>
      <c r="Q136" s="43">
        <f>IF(O136="Overdue",DATEDIF(J136,TODAY(),"d"),"")</f>
        <v/>
      </c>
    </row>
    <row r="137">
      <c r="B137" s="37">
        <f>IF($A137="","",IFERROR(INDEX(People!$B:$B,MATCH($A137,People!$A:$A,0)),""))</f>
        <v/>
      </c>
      <c r="C137" s="37">
        <f>IF($A137="","",IFERROR(INDEX(People!$C:$C,MATCH($A137,People!$A:$A,0)),""))</f>
        <v/>
      </c>
      <c r="D137" s="37">
        <f>IF($A137="","",IFERROR(INDEX(People!$D:$D,MATCH($A137,People!$A:$A,0)),""))</f>
        <v/>
      </c>
      <c r="G137" s="37">
        <f>IF($E137="","",IFERROR(INDEX(Policies!$E:$E,MATCH($E137,Policies!$A:$A,0)),""))</f>
        <v/>
      </c>
      <c r="J137" s="41">
        <f>IF(OR(I137="",G137="Inform only"),"",I137+IFERROR(INDEX(Policies!$G:$G,MATCH(E137,Policies!$A:$A,0)),14))</f>
        <v/>
      </c>
      <c r="N137" s="37">
        <f>IF(OR(E137="",K137=""),"",IFERROR(INDEX(Policies!$H:$H,MATCH(E137,Policies!$A:$A,0))&amp;" (v"&amp;F137&amp;")",""))</f>
        <v/>
      </c>
      <c r="O137" s="37">
        <f>IF(A137="","",IF(AND(F137&lt;&gt;"",IFERROR(INDEX(Policies!$B:$B,MATCH(E137,Policies!$A:$A,0))&amp;"","")&lt;&gt;"",F137&amp;""&lt;&gt;IFERROR(INDEX(Policies!$B:$B,MATCH(E137,Policies!$A:$A,0))&amp;"","")),IF(COUNTIFS($A$4:$A$503,A137,$E$4:$E$503,E137,$F$4:$F$503,IFERROR(INDEX(Policies!$B:$B,MATCH(E137,Policies!$A:$A,0))&amp;"",""))&gt;0,"Replaced","Needs new version"),IF(AND(G137="Inform only",I137&lt;&gt;""),"Informed",IF(K137&lt;&gt;"","Confirmed",IF(I137="","Not sent",IF(TODAY()&gt;J137,"Overdue","Pending"))))))</f>
        <v/>
      </c>
      <c r="P137" s="37">
        <f>IF(O137&lt;&gt;"Confirmed","",IF(AND(G137="E-signature",L137&lt;&gt;"E-signature",L137&lt;&gt;"Policy software record"),"Needs e-signature",IF(AND(G137="Signature (paper or e-sign)",L137&lt;&gt;"E-signature",L137&lt;&gt;"Signed paper form",L137&lt;&gt;"Policy software record"),"Needs signature",IF(L137="","Add how confirmed",IF(M137="","Add proof link","Complete")))))</f>
        <v/>
      </c>
      <c r="Q137" s="43">
        <f>IF(O137="Overdue",DATEDIF(J137,TODAY(),"d"),"")</f>
        <v/>
      </c>
    </row>
    <row r="138">
      <c r="B138" s="37">
        <f>IF($A138="","",IFERROR(INDEX(People!$B:$B,MATCH($A138,People!$A:$A,0)),""))</f>
        <v/>
      </c>
      <c r="C138" s="37">
        <f>IF($A138="","",IFERROR(INDEX(People!$C:$C,MATCH($A138,People!$A:$A,0)),""))</f>
        <v/>
      </c>
      <c r="D138" s="37">
        <f>IF($A138="","",IFERROR(INDEX(People!$D:$D,MATCH($A138,People!$A:$A,0)),""))</f>
        <v/>
      </c>
      <c r="G138" s="37">
        <f>IF($E138="","",IFERROR(INDEX(Policies!$E:$E,MATCH($E138,Policies!$A:$A,0)),""))</f>
        <v/>
      </c>
      <c r="J138" s="41">
        <f>IF(OR(I138="",G138="Inform only"),"",I138+IFERROR(INDEX(Policies!$G:$G,MATCH(E138,Policies!$A:$A,0)),14))</f>
        <v/>
      </c>
      <c r="N138" s="37">
        <f>IF(OR(E138="",K138=""),"",IFERROR(INDEX(Policies!$H:$H,MATCH(E138,Policies!$A:$A,0))&amp;" (v"&amp;F138&amp;")",""))</f>
        <v/>
      </c>
      <c r="O138" s="37">
        <f>IF(A138="","",IF(AND(F138&lt;&gt;"",IFERROR(INDEX(Policies!$B:$B,MATCH(E138,Policies!$A:$A,0))&amp;"","")&lt;&gt;"",F138&amp;""&lt;&gt;IFERROR(INDEX(Policies!$B:$B,MATCH(E138,Policies!$A:$A,0))&amp;"","")),IF(COUNTIFS($A$4:$A$503,A138,$E$4:$E$503,E138,$F$4:$F$503,IFERROR(INDEX(Policies!$B:$B,MATCH(E138,Policies!$A:$A,0))&amp;"",""))&gt;0,"Replaced","Needs new version"),IF(AND(G138="Inform only",I138&lt;&gt;""),"Informed",IF(K138&lt;&gt;"","Confirmed",IF(I138="","Not sent",IF(TODAY()&gt;J138,"Overdue","Pending"))))))</f>
        <v/>
      </c>
      <c r="P138" s="37">
        <f>IF(O138&lt;&gt;"Confirmed","",IF(AND(G138="E-signature",L138&lt;&gt;"E-signature",L138&lt;&gt;"Policy software record"),"Needs e-signature",IF(AND(G138="Signature (paper or e-sign)",L138&lt;&gt;"E-signature",L138&lt;&gt;"Signed paper form",L138&lt;&gt;"Policy software record"),"Needs signature",IF(L138="","Add how confirmed",IF(M138="","Add proof link","Complete")))))</f>
        <v/>
      </c>
      <c r="Q138" s="43">
        <f>IF(O138="Overdue",DATEDIF(J138,TODAY(),"d"),"")</f>
        <v/>
      </c>
    </row>
    <row r="139">
      <c r="B139" s="37">
        <f>IF($A139="","",IFERROR(INDEX(People!$B:$B,MATCH($A139,People!$A:$A,0)),""))</f>
        <v/>
      </c>
      <c r="C139" s="37">
        <f>IF($A139="","",IFERROR(INDEX(People!$C:$C,MATCH($A139,People!$A:$A,0)),""))</f>
        <v/>
      </c>
      <c r="D139" s="37">
        <f>IF($A139="","",IFERROR(INDEX(People!$D:$D,MATCH($A139,People!$A:$A,0)),""))</f>
        <v/>
      </c>
      <c r="G139" s="37">
        <f>IF($E139="","",IFERROR(INDEX(Policies!$E:$E,MATCH($E139,Policies!$A:$A,0)),""))</f>
        <v/>
      </c>
      <c r="J139" s="41">
        <f>IF(OR(I139="",G139="Inform only"),"",I139+IFERROR(INDEX(Policies!$G:$G,MATCH(E139,Policies!$A:$A,0)),14))</f>
        <v/>
      </c>
      <c r="N139" s="37">
        <f>IF(OR(E139="",K139=""),"",IFERROR(INDEX(Policies!$H:$H,MATCH(E139,Policies!$A:$A,0))&amp;" (v"&amp;F139&amp;")",""))</f>
        <v/>
      </c>
      <c r="O139" s="37">
        <f>IF(A139="","",IF(AND(F139&lt;&gt;"",IFERROR(INDEX(Policies!$B:$B,MATCH(E139,Policies!$A:$A,0))&amp;"","")&lt;&gt;"",F139&amp;""&lt;&gt;IFERROR(INDEX(Policies!$B:$B,MATCH(E139,Policies!$A:$A,0))&amp;"","")),IF(COUNTIFS($A$4:$A$503,A139,$E$4:$E$503,E139,$F$4:$F$503,IFERROR(INDEX(Policies!$B:$B,MATCH(E139,Policies!$A:$A,0))&amp;"",""))&gt;0,"Replaced","Needs new version"),IF(AND(G139="Inform only",I139&lt;&gt;""),"Informed",IF(K139&lt;&gt;"","Confirmed",IF(I139="","Not sent",IF(TODAY()&gt;J139,"Overdue","Pending"))))))</f>
        <v/>
      </c>
      <c r="P139" s="37">
        <f>IF(O139&lt;&gt;"Confirmed","",IF(AND(G139="E-signature",L139&lt;&gt;"E-signature",L139&lt;&gt;"Policy software record"),"Needs e-signature",IF(AND(G139="Signature (paper or e-sign)",L139&lt;&gt;"E-signature",L139&lt;&gt;"Signed paper form",L139&lt;&gt;"Policy software record"),"Needs signature",IF(L139="","Add how confirmed",IF(M139="","Add proof link","Complete")))))</f>
        <v/>
      </c>
      <c r="Q139" s="43">
        <f>IF(O139="Overdue",DATEDIF(J139,TODAY(),"d"),"")</f>
        <v/>
      </c>
    </row>
    <row r="140">
      <c r="B140" s="37">
        <f>IF($A140="","",IFERROR(INDEX(People!$B:$B,MATCH($A140,People!$A:$A,0)),""))</f>
        <v/>
      </c>
      <c r="C140" s="37">
        <f>IF($A140="","",IFERROR(INDEX(People!$C:$C,MATCH($A140,People!$A:$A,0)),""))</f>
        <v/>
      </c>
      <c r="D140" s="37">
        <f>IF($A140="","",IFERROR(INDEX(People!$D:$D,MATCH($A140,People!$A:$A,0)),""))</f>
        <v/>
      </c>
      <c r="G140" s="37">
        <f>IF($E140="","",IFERROR(INDEX(Policies!$E:$E,MATCH($E140,Policies!$A:$A,0)),""))</f>
        <v/>
      </c>
      <c r="J140" s="41">
        <f>IF(OR(I140="",G140="Inform only"),"",I140+IFERROR(INDEX(Policies!$G:$G,MATCH(E140,Policies!$A:$A,0)),14))</f>
        <v/>
      </c>
      <c r="N140" s="37">
        <f>IF(OR(E140="",K140=""),"",IFERROR(INDEX(Policies!$H:$H,MATCH(E140,Policies!$A:$A,0))&amp;" (v"&amp;F140&amp;")",""))</f>
        <v/>
      </c>
      <c r="O140" s="37">
        <f>IF(A140="","",IF(AND(F140&lt;&gt;"",IFERROR(INDEX(Policies!$B:$B,MATCH(E140,Policies!$A:$A,0))&amp;"","")&lt;&gt;"",F140&amp;""&lt;&gt;IFERROR(INDEX(Policies!$B:$B,MATCH(E140,Policies!$A:$A,0))&amp;"","")),IF(COUNTIFS($A$4:$A$503,A140,$E$4:$E$503,E140,$F$4:$F$503,IFERROR(INDEX(Policies!$B:$B,MATCH(E140,Policies!$A:$A,0))&amp;"",""))&gt;0,"Replaced","Needs new version"),IF(AND(G140="Inform only",I140&lt;&gt;""),"Informed",IF(K140&lt;&gt;"","Confirmed",IF(I140="","Not sent",IF(TODAY()&gt;J140,"Overdue","Pending"))))))</f>
        <v/>
      </c>
      <c r="P140" s="37">
        <f>IF(O140&lt;&gt;"Confirmed","",IF(AND(G140="E-signature",L140&lt;&gt;"E-signature",L140&lt;&gt;"Policy software record"),"Needs e-signature",IF(AND(G140="Signature (paper or e-sign)",L140&lt;&gt;"E-signature",L140&lt;&gt;"Signed paper form",L140&lt;&gt;"Policy software record"),"Needs signature",IF(L140="","Add how confirmed",IF(M140="","Add proof link","Complete")))))</f>
        <v/>
      </c>
      <c r="Q140" s="43">
        <f>IF(O140="Overdue",DATEDIF(J140,TODAY(),"d"),"")</f>
        <v/>
      </c>
    </row>
    <row r="141">
      <c r="B141" s="37">
        <f>IF($A141="","",IFERROR(INDEX(People!$B:$B,MATCH($A141,People!$A:$A,0)),""))</f>
        <v/>
      </c>
      <c r="C141" s="37">
        <f>IF($A141="","",IFERROR(INDEX(People!$C:$C,MATCH($A141,People!$A:$A,0)),""))</f>
        <v/>
      </c>
      <c r="D141" s="37">
        <f>IF($A141="","",IFERROR(INDEX(People!$D:$D,MATCH($A141,People!$A:$A,0)),""))</f>
        <v/>
      </c>
      <c r="G141" s="37">
        <f>IF($E141="","",IFERROR(INDEX(Policies!$E:$E,MATCH($E141,Policies!$A:$A,0)),""))</f>
        <v/>
      </c>
      <c r="J141" s="41">
        <f>IF(OR(I141="",G141="Inform only"),"",I141+IFERROR(INDEX(Policies!$G:$G,MATCH(E141,Policies!$A:$A,0)),14))</f>
        <v/>
      </c>
      <c r="N141" s="37">
        <f>IF(OR(E141="",K141=""),"",IFERROR(INDEX(Policies!$H:$H,MATCH(E141,Policies!$A:$A,0))&amp;" (v"&amp;F141&amp;")",""))</f>
        <v/>
      </c>
      <c r="O141" s="37">
        <f>IF(A141="","",IF(AND(F141&lt;&gt;"",IFERROR(INDEX(Policies!$B:$B,MATCH(E141,Policies!$A:$A,0))&amp;"","")&lt;&gt;"",F141&amp;""&lt;&gt;IFERROR(INDEX(Policies!$B:$B,MATCH(E141,Policies!$A:$A,0))&amp;"","")),IF(COUNTIFS($A$4:$A$503,A141,$E$4:$E$503,E141,$F$4:$F$503,IFERROR(INDEX(Policies!$B:$B,MATCH(E141,Policies!$A:$A,0))&amp;"",""))&gt;0,"Replaced","Needs new version"),IF(AND(G141="Inform only",I141&lt;&gt;""),"Informed",IF(K141&lt;&gt;"","Confirmed",IF(I141="","Not sent",IF(TODAY()&gt;J141,"Overdue","Pending"))))))</f>
        <v/>
      </c>
      <c r="P141" s="37">
        <f>IF(O141&lt;&gt;"Confirmed","",IF(AND(G141="E-signature",L141&lt;&gt;"E-signature",L141&lt;&gt;"Policy software record"),"Needs e-signature",IF(AND(G141="Signature (paper or e-sign)",L141&lt;&gt;"E-signature",L141&lt;&gt;"Signed paper form",L141&lt;&gt;"Policy software record"),"Needs signature",IF(L141="","Add how confirmed",IF(M141="","Add proof link","Complete")))))</f>
        <v/>
      </c>
      <c r="Q141" s="43">
        <f>IF(O141="Overdue",DATEDIF(J141,TODAY(),"d"),"")</f>
        <v/>
      </c>
    </row>
    <row r="142">
      <c r="B142" s="37">
        <f>IF($A142="","",IFERROR(INDEX(People!$B:$B,MATCH($A142,People!$A:$A,0)),""))</f>
        <v/>
      </c>
      <c r="C142" s="37">
        <f>IF($A142="","",IFERROR(INDEX(People!$C:$C,MATCH($A142,People!$A:$A,0)),""))</f>
        <v/>
      </c>
      <c r="D142" s="37">
        <f>IF($A142="","",IFERROR(INDEX(People!$D:$D,MATCH($A142,People!$A:$A,0)),""))</f>
        <v/>
      </c>
      <c r="G142" s="37">
        <f>IF($E142="","",IFERROR(INDEX(Policies!$E:$E,MATCH($E142,Policies!$A:$A,0)),""))</f>
        <v/>
      </c>
      <c r="J142" s="41">
        <f>IF(OR(I142="",G142="Inform only"),"",I142+IFERROR(INDEX(Policies!$G:$G,MATCH(E142,Policies!$A:$A,0)),14))</f>
        <v/>
      </c>
      <c r="N142" s="37">
        <f>IF(OR(E142="",K142=""),"",IFERROR(INDEX(Policies!$H:$H,MATCH(E142,Policies!$A:$A,0))&amp;" (v"&amp;F142&amp;")",""))</f>
        <v/>
      </c>
      <c r="O142" s="37">
        <f>IF(A142="","",IF(AND(F142&lt;&gt;"",IFERROR(INDEX(Policies!$B:$B,MATCH(E142,Policies!$A:$A,0))&amp;"","")&lt;&gt;"",F142&amp;""&lt;&gt;IFERROR(INDEX(Policies!$B:$B,MATCH(E142,Policies!$A:$A,0))&amp;"","")),IF(COUNTIFS($A$4:$A$503,A142,$E$4:$E$503,E142,$F$4:$F$503,IFERROR(INDEX(Policies!$B:$B,MATCH(E142,Policies!$A:$A,0))&amp;"",""))&gt;0,"Replaced","Needs new version"),IF(AND(G142="Inform only",I142&lt;&gt;""),"Informed",IF(K142&lt;&gt;"","Confirmed",IF(I142="","Not sent",IF(TODAY()&gt;J142,"Overdue","Pending"))))))</f>
        <v/>
      </c>
      <c r="P142" s="37">
        <f>IF(O142&lt;&gt;"Confirmed","",IF(AND(G142="E-signature",L142&lt;&gt;"E-signature",L142&lt;&gt;"Policy software record"),"Needs e-signature",IF(AND(G142="Signature (paper or e-sign)",L142&lt;&gt;"E-signature",L142&lt;&gt;"Signed paper form",L142&lt;&gt;"Policy software record"),"Needs signature",IF(L142="","Add how confirmed",IF(M142="","Add proof link","Complete")))))</f>
        <v/>
      </c>
      <c r="Q142" s="43">
        <f>IF(O142="Overdue",DATEDIF(J142,TODAY(),"d"),"")</f>
        <v/>
      </c>
    </row>
    <row r="143">
      <c r="B143" s="37">
        <f>IF($A143="","",IFERROR(INDEX(People!$B:$B,MATCH($A143,People!$A:$A,0)),""))</f>
        <v/>
      </c>
      <c r="C143" s="37">
        <f>IF($A143="","",IFERROR(INDEX(People!$C:$C,MATCH($A143,People!$A:$A,0)),""))</f>
        <v/>
      </c>
      <c r="D143" s="37">
        <f>IF($A143="","",IFERROR(INDEX(People!$D:$D,MATCH($A143,People!$A:$A,0)),""))</f>
        <v/>
      </c>
      <c r="G143" s="37">
        <f>IF($E143="","",IFERROR(INDEX(Policies!$E:$E,MATCH($E143,Policies!$A:$A,0)),""))</f>
        <v/>
      </c>
      <c r="J143" s="41">
        <f>IF(OR(I143="",G143="Inform only"),"",I143+IFERROR(INDEX(Policies!$G:$G,MATCH(E143,Policies!$A:$A,0)),14))</f>
        <v/>
      </c>
      <c r="N143" s="37">
        <f>IF(OR(E143="",K143=""),"",IFERROR(INDEX(Policies!$H:$H,MATCH(E143,Policies!$A:$A,0))&amp;" (v"&amp;F143&amp;")",""))</f>
        <v/>
      </c>
      <c r="O143" s="37">
        <f>IF(A143="","",IF(AND(F143&lt;&gt;"",IFERROR(INDEX(Policies!$B:$B,MATCH(E143,Policies!$A:$A,0))&amp;"","")&lt;&gt;"",F143&amp;""&lt;&gt;IFERROR(INDEX(Policies!$B:$B,MATCH(E143,Policies!$A:$A,0))&amp;"","")),IF(COUNTIFS($A$4:$A$503,A143,$E$4:$E$503,E143,$F$4:$F$503,IFERROR(INDEX(Policies!$B:$B,MATCH(E143,Policies!$A:$A,0))&amp;"",""))&gt;0,"Replaced","Needs new version"),IF(AND(G143="Inform only",I143&lt;&gt;""),"Informed",IF(K143&lt;&gt;"","Confirmed",IF(I143="","Not sent",IF(TODAY()&gt;J143,"Overdue","Pending"))))))</f>
        <v/>
      </c>
      <c r="P143" s="37">
        <f>IF(O143&lt;&gt;"Confirmed","",IF(AND(G143="E-signature",L143&lt;&gt;"E-signature",L143&lt;&gt;"Policy software record"),"Needs e-signature",IF(AND(G143="Signature (paper or e-sign)",L143&lt;&gt;"E-signature",L143&lt;&gt;"Signed paper form",L143&lt;&gt;"Policy software record"),"Needs signature",IF(L143="","Add how confirmed",IF(M143="","Add proof link","Complete")))))</f>
        <v/>
      </c>
      <c r="Q143" s="43">
        <f>IF(O143="Overdue",DATEDIF(J143,TODAY(),"d"),"")</f>
        <v/>
      </c>
    </row>
    <row r="144">
      <c r="B144" s="37">
        <f>IF($A144="","",IFERROR(INDEX(People!$B:$B,MATCH($A144,People!$A:$A,0)),""))</f>
        <v/>
      </c>
      <c r="C144" s="37">
        <f>IF($A144="","",IFERROR(INDEX(People!$C:$C,MATCH($A144,People!$A:$A,0)),""))</f>
        <v/>
      </c>
      <c r="D144" s="37">
        <f>IF($A144="","",IFERROR(INDEX(People!$D:$D,MATCH($A144,People!$A:$A,0)),""))</f>
        <v/>
      </c>
      <c r="G144" s="37">
        <f>IF($E144="","",IFERROR(INDEX(Policies!$E:$E,MATCH($E144,Policies!$A:$A,0)),""))</f>
        <v/>
      </c>
      <c r="J144" s="41">
        <f>IF(OR(I144="",G144="Inform only"),"",I144+IFERROR(INDEX(Policies!$G:$G,MATCH(E144,Policies!$A:$A,0)),14))</f>
        <v/>
      </c>
      <c r="N144" s="37">
        <f>IF(OR(E144="",K144=""),"",IFERROR(INDEX(Policies!$H:$H,MATCH(E144,Policies!$A:$A,0))&amp;" (v"&amp;F144&amp;")",""))</f>
        <v/>
      </c>
      <c r="O144" s="37">
        <f>IF(A144="","",IF(AND(F144&lt;&gt;"",IFERROR(INDEX(Policies!$B:$B,MATCH(E144,Policies!$A:$A,0))&amp;"","")&lt;&gt;"",F144&amp;""&lt;&gt;IFERROR(INDEX(Policies!$B:$B,MATCH(E144,Policies!$A:$A,0))&amp;"","")),IF(COUNTIFS($A$4:$A$503,A144,$E$4:$E$503,E144,$F$4:$F$503,IFERROR(INDEX(Policies!$B:$B,MATCH(E144,Policies!$A:$A,0))&amp;"",""))&gt;0,"Replaced","Needs new version"),IF(AND(G144="Inform only",I144&lt;&gt;""),"Informed",IF(K144&lt;&gt;"","Confirmed",IF(I144="","Not sent",IF(TODAY()&gt;J144,"Overdue","Pending"))))))</f>
        <v/>
      </c>
      <c r="P144" s="37">
        <f>IF(O144&lt;&gt;"Confirmed","",IF(AND(G144="E-signature",L144&lt;&gt;"E-signature",L144&lt;&gt;"Policy software record"),"Needs e-signature",IF(AND(G144="Signature (paper or e-sign)",L144&lt;&gt;"E-signature",L144&lt;&gt;"Signed paper form",L144&lt;&gt;"Policy software record"),"Needs signature",IF(L144="","Add how confirmed",IF(M144="","Add proof link","Complete")))))</f>
        <v/>
      </c>
      <c r="Q144" s="43">
        <f>IF(O144="Overdue",DATEDIF(J144,TODAY(),"d"),"")</f>
        <v/>
      </c>
    </row>
    <row r="145">
      <c r="B145" s="37">
        <f>IF($A145="","",IFERROR(INDEX(People!$B:$B,MATCH($A145,People!$A:$A,0)),""))</f>
        <v/>
      </c>
      <c r="C145" s="37">
        <f>IF($A145="","",IFERROR(INDEX(People!$C:$C,MATCH($A145,People!$A:$A,0)),""))</f>
        <v/>
      </c>
      <c r="D145" s="37">
        <f>IF($A145="","",IFERROR(INDEX(People!$D:$D,MATCH($A145,People!$A:$A,0)),""))</f>
        <v/>
      </c>
      <c r="G145" s="37">
        <f>IF($E145="","",IFERROR(INDEX(Policies!$E:$E,MATCH($E145,Policies!$A:$A,0)),""))</f>
        <v/>
      </c>
      <c r="J145" s="41">
        <f>IF(OR(I145="",G145="Inform only"),"",I145+IFERROR(INDEX(Policies!$G:$G,MATCH(E145,Policies!$A:$A,0)),14))</f>
        <v/>
      </c>
      <c r="N145" s="37">
        <f>IF(OR(E145="",K145=""),"",IFERROR(INDEX(Policies!$H:$H,MATCH(E145,Policies!$A:$A,0))&amp;" (v"&amp;F145&amp;")",""))</f>
        <v/>
      </c>
      <c r="O145" s="37">
        <f>IF(A145="","",IF(AND(F145&lt;&gt;"",IFERROR(INDEX(Policies!$B:$B,MATCH(E145,Policies!$A:$A,0))&amp;"","")&lt;&gt;"",F145&amp;""&lt;&gt;IFERROR(INDEX(Policies!$B:$B,MATCH(E145,Policies!$A:$A,0))&amp;"","")),IF(COUNTIFS($A$4:$A$503,A145,$E$4:$E$503,E145,$F$4:$F$503,IFERROR(INDEX(Policies!$B:$B,MATCH(E145,Policies!$A:$A,0))&amp;"",""))&gt;0,"Replaced","Needs new version"),IF(AND(G145="Inform only",I145&lt;&gt;""),"Informed",IF(K145&lt;&gt;"","Confirmed",IF(I145="","Not sent",IF(TODAY()&gt;J145,"Overdue","Pending"))))))</f>
        <v/>
      </c>
      <c r="P145" s="37">
        <f>IF(O145&lt;&gt;"Confirmed","",IF(AND(G145="E-signature",L145&lt;&gt;"E-signature",L145&lt;&gt;"Policy software record"),"Needs e-signature",IF(AND(G145="Signature (paper or e-sign)",L145&lt;&gt;"E-signature",L145&lt;&gt;"Signed paper form",L145&lt;&gt;"Policy software record"),"Needs signature",IF(L145="","Add how confirmed",IF(M145="","Add proof link","Complete")))))</f>
        <v/>
      </c>
      <c r="Q145" s="43">
        <f>IF(O145="Overdue",DATEDIF(J145,TODAY(),"d"),"")</f>
        <v/>
      </c>
    </row>
    <row r="146">
      <c r="B146" s="37">
        <f>IF($A146="","",IFERROR(INDEX(People!$B:$B,MATCH($A146,People!$A:$A,0)),""))</f>
        <v/>
      </c>
      <c r="C146" s="37">
        <f>IF($A146="","",IFERROR(INDEX(People!$C:$C,MATCH($A146,People!$A:$A,0)),""))</f>
        <v/>
      </c>
      <c r="D146" s="37">
        <f>IF($A146="","",IFERROR(INDEX(People!$D:$D,MATCH($A146,People!$A:$A,0)),""))</f>
        <v/>
      </c>
      <c r="G146" s="37">
        <f>IF($E146="","",IFERROR(INDEX(Policies!$E:$E,MATCH($E146,Policies!$A:$A,0)),""))</f>
        <v/>
      </c>
      <c r="J146" s="41">
        <f>IF(OR(I146="",G146="Inform only"),"",I146+IFERROR(INDEX(Policies!$G:$G,MATCH(E146,Policies!$A:$A,0)),14))</f>
        <v/>
      </c>
      <c r="N146" s="37">
        <f>IF(OR(E146="",K146=""),"",IFERROR(INDEX(Policies!$H:$H,MATCH(E146,Policies!$A:$A,0))&amp;" (v"&amp;F146&amp;")",""))</f>
        <v/>
      </c>
      <c r="O146" s="37">
        <f>IF(A146="","",IF(AND(F146&lt;&gt;"",IFERROR(INDEX(Policies!$B:$B,MATCH(E146,Policies!$A:$A,0))&amp;"","")&lt;&gt;"",F146&amp;""&lt;&gt;IFERROR(INDEX(Policies!$B:$B,MATCH(E146,Policies!$A:$A,0))&amp;"","")),IF(COUNTIFS($A$4:$A$503,A146,$E$4:$E$503,E146,$F$4:$F$503,IFERROR(INDEX(Policies!$B:$B,MATCH(E146,Policies!$A:$A,0))&amp;"",""))&gt;0,"Replaced","Needs new version"),IF(AND(G146="Inform only",I146&lt;&gt;""),"Informed",IF(K146&lt;&gt;"","Confirmed",IF(I146="","Not sent",IF(TODAY()&gt;J146,"Overdue","Pending"))))))</f>
        <v/>
      </c>
      <c r="P146" s="37">
        <f>IF(O146&lt;&gt;"Confirmed","",IF(AND(G146="E-signature",L146&lt;&gt;"E-signature",L146&lt;&gt;"Policy software record"),"Needs e-signature",IF(AND(G146="Signature (paper or e-sign)",L146&lt;&gt;"E-signature",L146&lt;&gt;"Signed paper form",L146&lt;&gt;"Policy software record"),"Needs signature",IF(L146="","Add how confirmed",IF(M146="","Add proof link","Complete")))))</f>
        <v/>
      </c>
      <c r="Q146" s="43">
        <f>IF(O146="Overdue",DATEDIF(J146,TODAY(),"d"),"")</f>
        <v/>
      </c>
    </row>
    <row r="147">
      <c r="B147" s="37">
        <f>IF($A147="","",IFERROR(INDEX(People!$B:$B,MATCH($A147,People!$A:$A,0)),""))</f>
        <v/>
      </c>
      <c r="C147" s="37">
        <f>IF($A147="","",IFERROR(INDEX(People!$C:$C,MATCH($A147,People!$A:$A,0)),""))</f>
        <v/>
      </c>
      <c r="D147" s="37">
        <f>IF($A147="","",IFERROR(INDEX(People!$D:$D,MATCH($A147,People!$A:$A,0)),""))</f>
        <v/>
      </c>
      <c r="G147" s="37">
        <f>IF($E147="","",IFERROR(INDEX(Policies!$E:$E,MATCH($E147,Policies!$A:$A,0)),""))</f>
        <v/>
      </c>
      <c r="J147" s="41">
        <f>IF(OR(I147="",G147="Inform only"),"",I147+IFERROR(INDEX(Policies!$G:$G,MATCH(E147,Policies!$A:$A,0)),14))</f>
        <v/>
      </c>
      <c r="N147" s="37">
        <f>IF(OR(E147="",K147=""),"",IFERROR(INDEX(Policies!$H:$H,MATCH(E147,Policies!$A:$A,0))&amp;" (v"&amp;F147&amp;")",""))</f>
        <v/>
      </c>
      <c r="O147" s="37">
        <f>IF(A147="","",IF(AND(F147&lt;&gt;"",IFERROR(INDEX(Policies!$B:$B,MATCH(E147,Policies!$A:$A,0))&amp;"","")&lt;&gt;"",F147&amp;""&lt;&gt;IFERROR(INDEX(Policies!$B:$B,MATCH(E147,Policies!$A:$A,0))&amp;"","")),IF(COUNTIFS($A$4:$A$503,A147,$E$4:$E$503,E147,$F$4:$F$503,IFERROR(INDEX(Policies!$B:$B,MATCH(E147,Policies!$A:$A,0))&amp;"",""))&gt;0,"Replaced","Needs new version"),IF(AND(G147="Inform only",I147&lt;&gt;""),"Informed",IF(K147&lt;&gt;"","Confirmed",IF(I147="","Not sent",IF(TODAY()&gt;J147,"Overdue","Pending"))))))</f>
        <v/>
      </c>
      <c r="P147" s="37">
        <f>IF(O147&lt;&gt;"Confirmed","",IF(AND(G147="E-signature",L147&lt;&gt;"E-signature",L147&lt;&gt;"Policy software record"),"Needs e-signature",IF(AND(G147="Signature (paper or e-sign)",L147&lt;&gt;"E-signature",L147&lt;&gt;"Signed paper form",L147&lt;&gt;"Policy software record"),"Needs signature",IF(L147="","Add how confirmed",IF(M147="","Add proof link","Complete")))))</f>
        <v/>
      </c>
      <c r="Q147" s="43">
        <f>IF(O147="Overdue",DATEDIF(J147,TODAY(),"d"),"")</f>
        <v/>
      </c>
    </row>
    <row r="148">
      <c r="B148" s="37">
        <f>IF($A148="","",IFERROR(INDEX(People!$B:$B,MATCH($A148,People!$A:$A,0)),""))</f>
        <v/>
      </c>
      <c r="C148" s="37">
        <f>IF($A148="","",IFERROR(INDEX(People!$C:$C,MATCH($A148,People!$A:$A,0)),""))</f>
        <v/>
      </c>
      <c r="D148" s="37">
        <f>IF($A148="","",IFERROR(INDEX(People!$D:$D,MATCH($A148,People!$A:$A,0)),""))</f>
        <v/>
      </c>
      <c r="G148" s="37">
        <f>IF($E148="","",IFERROR(INDEX(Policies!$E:$E,MATCH($E148,Policies!$A:$A,0)),""))</f>
        <v/>
      </c>
      <c r="J148" s="41">
        <f>IF(OR(I148="",G148="Inform only"),"",I148+IFERROR(INDEX(Policies!$G:$G,MATCH(E148,Policies!$A:$A,0)),14))</f>
        <v/>
      </c>
      <c r="N148" s="37">
        <f>IF(OR(E148="",K148=""),"",IFERROR(INDEX(Policies!$H:$H,MATCH(E148,Policies!$A:$A,0))&amp;" (v"&amp;F148&amp;")",""))</f>
        <v/>
      </c>
      <c r="O148" s="37">
        <f>IF(A148="","",IF(AND(F148&lt;&gt;"",IFERROR(INDEX(Policies!$B:$B,MATCH(E148,Policies!$A:$A,0))&amp;"","")&lt;&gt;"",F148&amp;""&lt;&gt;IFERROR(INDEX(Policies!$B:$B,MATCH(E148,Policies!$A:$A,0))&amp;"","")),IF(COUNTIFS($A$4:$A$503,A148,$E$4:$E$503,E148,$F$4:$F$503,IFERROR(INDEX(Policies!$B:$B,MATCH(E148,Policies!$A:$A,0))&amp;"",""))&gt;0,"Replaced","Needs new version"),IF(AND(G148="Inform only",I148&lt;&gt;""),"Informed",IF(K148&lt;&gt;"","Confirmed",IF(I148="","Not sent",IF(TODAY()&gt;J148,"Overdue","Pending"))))))</f>
        <v/>
      </c>
      <c r="P148" s="37">
        <f>IF(O148&lt;&gt;"Confirmed","",IF(AND(G148="E-signature",L148&lt;&gt;"E-signature",L148&lt;&gt;"Policy software record"),"Needs e-signature",IF(AND(G148="Signature (paper or e-sign)",L148&lt;&gt;"E-signature",L148&lt;&gt;"Signed paper form",L148&lt;&gt;"Policy software record"),"Needs signature",IF(L148="","Add how confirmed",IF(M148="","Add proof link","Complete")))))</f>
        <v/>
      </c>
      <c r="Q148" s="43">
        <f>IF(O148="Overdue",DATEDIF(J148,TODAY(),"d"),"")</f>
        <v/>
      </c>
    </row>
    <row r="149">
      <c r="B149" s="37">
        <f>IF($A149="","",IFERROR(INDEX(People!$B:$B,MATCH($A149,People!$A:$A,0)),""))</f>
        <v/>
      </c>
      <c r="C149" s="37">
        <f>IF($A149="","",IFERROR(INDEX(People!$C:$C,MATCH($A149,People!$A:$A,0)),""))</f>
        <v/>
      </c>
      <c r="D149" s="37">
        <f>IF($A149="","",IFERROR(INDEX(People!$D:$D,MATCH($A149,People!$A:$A,0)),""))</f>
        <v/>
      </c>
      <c r="G149" s="37">
        <f>IF($E149="","",IFERROR(INDEX(Policies!$E:$E,MATCH($E149,Policies!$A:$A,0)),""))</f>
        <v/>
      </c>
      <c r="J149" s="41">
        <f>IF(OR(I149="",G149="Inform only"),"",I149+IFERROR(INDEX(Policies!$G:$G,MATCH(E149,Policies!$A:$A,0)),14))</f>
        <v/>
      </c>
      <c r="N149" s="37">
        <f>IF(OR(E149="",K149=""),"",IFERROR(INDEX(Policies!$H:$H,MATCH(E149,Policies!$A:$A,0))&amp;" (v"&amp;F149&amp;")",""))</f>
        <v/>
      </c>
      <c r="O149" s="37">
        <f>IF(A149="","",IF(AND(F149&lt;&gt;"",IFERROR(INDEX(Policies!$B:$B,MATCH(E149,Policies!$A:$A,0))&amp;"","")&lt;&gt;"",F149&amp;""&lt;&gt;IFERROR(INDEX(Policies!$B:$B,MATCH(E149,Policies!$A:$A,0))&amp;"","")),IF(COUNTIFS($A$4:$A$503,A149,$E$4:$E$503,E149,$F$4:$F$503,IFERROR(INDEX(Policies!$B:$B,MATCH(E149,Policies!$A:$A,0))&amp;"",""))&gt;0,"Replaced","Needs new version"),IF(AND(G149="Inform only",I149&lt;&gt;""),"Informed",IF(K149&lt;&gt;"","Confirmed",IF(I149="","Not sent",IF(TODAY()&gt;J149,"Overdue","Pending"))))))</f>
        <v/>
      </c>
      <c r="P149" s="37">
        <f>IF(O149&lt;&gt;"Confirmed","",IF(AND(G149="E-signature",L149&lt;&gt;"E-signature",L149&lt;&gt;"Policy software record"),"Needs e-signature",IF(AND(G149="Signature (paper or e-sign)",L149&lt;&gt;"E-signature",L149&lt;&gt;"Signed paper form",L149&lt;&gt;"Policy software record"),"Needs signature",IF(L149="","Add how confirmed",IF(M149="","Add proof link","Complete")))))</f>
        <v/>
      </c>
      <c r="Q149" s="43">
        <f>IF(O149="Overdue",DATEDIF(J149,TODAY(),"d"),"")</f>
        <v/>
      </c>
    </row>
    <row r="150">
      <c r="B150" s="37">
        <f>IF($A150="","",IFERROR(INDEX(People!$B:$B,MATCH($A150,People!$A:$A,0)),""))</f>
        <v/>
      </c>
      <c r="C150" s="37">
        <f>IF($A150="","",IFERROR(INDEX(People!$C:$C,MATCH($A150,People!$A:$A,0)),""))</f>
        <v/>
      </c>
      <c r="D150" s="37">
        <f>IF($A150="","",IFERROR(INDEX(People!$D:$D,MATCH($A150,People!$A:$A,0)),""))</f>
        <v/>
      </c>
      <c r="G150" s="37">
        <f>IF($E150="","",IFERROR(INDEX(Policies!$E:$E,MATCH($E150,Policies!$A:$A,0)),""))</f>
        <v/>
      </c>
      <c r="J150" s="41">
        <f>IF(OR(I150="",G150="Inform only"),"",I150+IFERROR(INDEX(Policies!$G:$G,MATCH(E150,Policies!$A:$A,0)),14))</f>
        <v/>
      </c>
      <c r="N150" s="37">
        <f>IF(OR(E150="",K150=""),"",IFERROR(INDEX(Policies!$H:$H,MATCH(E150,Policies!$A:$A,0))&amp;" (v"&amp;F150&amp;")",""))</f>
        <v/>
      </c>
      <c r="O150" s="37">
        <f>IF(A150="","",IF(AND(F150&lt;&gt;"",IFERROR(INDEX(Policies!$B:$B,MATCH(E150,Policies!$A:$A,0))&amp;"","")&lt;&gt;"",F150&amp;""&lt;&gt;IFERROR(INDEX(Policies!$B:$B,MATCH(E150,Policies!$A:$A,0))&amp;"","")),IF(COUNTIFS($A$4:$A$503,A150,$E$4:$E$503,E150,$F$4:$F$503,IFERROR(INDEX(Policies!$B:$B,MATCH(E150,Policies!$A:$A,0))&amp;"",""))&gt;0,"Replaced","Needs new version"),IF(AND(G150="Inform only",I150&lt;&gt;""),"Informed",IF(K150&lt;&gt;"","Confirmed",IF(I150="","Not sent",IF(TODAY()&gt;J150,"Overdue","Pending"))))))</f>
        <v/>
      </c>
      <c r="P150" s="37">
        <f>IF(O150&lt;&gt;"Confirmed","",IF(AND(G150="E-signature",L150&lt;&gt;"E-signature",L150&lt;&gt;"Policy software record"),"Needs e-signature",IF(AND(G150="Signature (paper or e-sign)",L150&lt;&gt;"E-signature",L150&lt;&gt;"Signed paper form",L150&lt;&gt;"Policy software record"),"Needs signature",IF(L150="","Add how confirmed",IF(M150="","Add proof link","Complete")))))</f>
        <v/>
      </c>
      <c r="Q150" s="43">
        <f>IF(O150="Overdue",DATEDIF(J150,TODAY(),"d"),"")</f>
        <v/>
      </c>
    </row>
    <row r="151">
      <c r="B151" s="37">
        <f>IF($A151="","",IFERROR(INDEX(People!$B:$B,MATCH($A151,People!$A:$A,0)),""))</f>
        <v/>
      </c>
      <c r="C151" s="37">
        <f>IF($A151="","",IFERROR(INDEX(People!$C:$C,MATCH($A151,People!$A:$A,0)),""))</f>
        <v/>
      </c>
      <c r="D151" s="37">
        <f>IF($A151="","",IFERROR(INDEX(People!$D:$D,MATCH($A151,People!$A:$A,0)),""))</f>
        <v/>
      </c>
      <c r="G151" s="37">
        <f>IF($E151="","",IFERROR(INDEX(Policies!$E:$E,MATCH($E151,Policies!$A:$A,0)),""))</f>
        <v/>
      </c>
      <c r="J151" s="41">
        <f>IF(OR(I151="",G151="Inform only"),"",I151+IFERROR(INDEX(Policies!$G:$G,MATCH(E151,Policies!$A:$A,0)),14))</f>
        <v/>
      </c>
      <c r="N151" s="37">
        <f>IF(OR(E151="",K151=""),"",IFERROR(INDEX(Policies!$H:$H,MATCH(E151,Policies!$A:$A,0))&amp;" (v"&amp;F151&amp;")",""))</f>
        <v/>
      </c>
      <c r="O151" s="37">
        <f>IF(A151="","",IF(AND(F151&lt;&gt;"",IFERROR(INDEX(Policies!$B:$B,MATCH(E151,Policies!$A:$A,0))&amp;"","")&lt;&gt;"",F151&amp;""&lt;&gt;IFERROR(INDEX(Policies!$B:$B,MATCH(E151,Policies!$A:$A,0))&amp;"","")),IF(COUNTIFS($A$4:$A$503,A151,$E$4:$E$503,E151,$F$4:$F$503,IFERROR(INDEX(Policies!$B:$B,MATCH(E151,Policies!$A:$A,0))&amp;"",""))&gt;0,"Replaced","Needs new version"),IF(AND(G151="Inform only",I151&lt;&gt;""),"Informed",IF(K151&lt;&gt;"","Confirmed",IF(I151="","Not sent",IF(TODAY()&gt;J151,"Overdue","Pending"))))))</f>
        <v/>
      </c>
      <c r="P151" s="37">
        <f>IF(O151&lt;&gt;"Confirmed","",IF(AND(G151="E-signature",L151&lt;&gt;"E-signature",L151&lt;&gt;"Policy software record"),"Needs e-signature",IF(AND(G151="Signature (paper or e-sign)",L151&lt;&gt;"E-signature",L151&lt;&gt;"Signed paper form",L151&lt;&gt;"Policy software record"),"Needs signature",IF(L151="","Add how confirmed",IF(M151="","Add proof link","Complete")))))</f>
        <v/>
      </c>
      <c r="Q151" s="43">
        <f>IF(O151="Overdue",DATEDIF(J151,TODAY(),"d"),"")</f>
        <v/>
      </c>
    </row>
    <row r="152">
      <c r="B152" s="37">
        <f>IF($A152="","",IFERROR(INDEX(People!$B:$B,MATCH($A152,People!$A:$A,0)),""))</f>
        <v/>
      </c>
      <c r="C152" s="37">
        <f>IF($A152="","",IFERROR(INDEX(People!$C:$C,MATCH($A152,People!$A:$A,0)),""))</f>
        <v/>
      </c>
      <c r="D152" s="37">
        <f>IF($A152="","",IFERROR(INDEX(People!$D:$D,MATCH($A152,People!$A:$A,0)),""))</f>
        <v/>
      </c>
      <c r="G152" s="37">
        <f>IF($E152="","",IFERROR(INDEX(Policies!$E:$E,MATCH($E152,Policies!$A:$A,0)),""))</f>
        <v/>
      </c>
      <c r="J152" s="41">
        <f>IF(OR(I152="",G152="Inform only"),"",I152+IFERROR(INDEX(Policies!$G:$G,MATCH(E152,Policies!$A:$A,0)),14))</f>
        <v/>
      </c>
      <c r="N152" s="37">
        <f>IF(OR(E152="",K152=""),"",IFERROR(INDEX(Policies!$H:$H,MATCH(E152,Policies!$A:$A,0))&amp;" (v"&amp;F152&amp;")",""))</f>
        <v/>
      </c>
      <c r="O152" s="37">
        <f>IF(A152="","",IF(AND(F152&lt;&gt;"",IFERROR(INDEX(Policies!$B:$B,MATCH(E152,Policies!$A:$A,0))&amp;"","")&lt;&gt;"",F152&amp;""&lt;&gt;IFERROR(INDEX(Policies!$B:$B,MATCH(E152,Policies!$A:$A,0))&amp;"","")),IF(COUNTIFS($A$4:$A$503,A152,$E$4:$E$503,E152,$F$4:$F$503,IFERROR(INDEX(Policies!$B:$B,MATCH(E152,Policies!$A:$A,0))&amp;"",""))&gt;0,"Replaced","Needs new version"),IF(AND(G152="Inform only",I152&lt;&gt;""),"Informed",IF(K152&lt;&gt;"","Confirmed",IF(I152="","Not sent",IF(TODAY()&gt;J152,"Overdue","Pending"))))))</f>
        <v/>
      </c>
      <c r="P152" s="37">
        <f>IF(O152&lt;&gt;"Confirmed","",IF(AND(G152="E-signature",L152&lt;&gt;"E-signature",L152&lt;&gt;"Policy software record"),"Needs e-signature",IF(AND(G152="Signature (paper or e-sign)",L152&lt;&gt;"E-signature",L152&lt;&gt;"Signed paper form",L152&lt;&gt;"Policy software record"),"Needs signature",IF(L152="","Add how confirmed",IF(M152="","Add proof link","Complete")))))</f>
        <v/>
      </c>
      <c r="Q152" s="43">
        <f>IF(O152="Overdue",DATEDIF(J152,TODAY(),"d"),"")</f>
        <v/>
      </c>
    </row>
    <row r="153">
      <c r="B153" s="37">
        <f>IF($A153="","",IFERROR(INDEX(People!$B:$B,MATCH($A153,People!$A:$A,0)),""))</f>
        <v/>
      </c>
      <c r="C153" s="37">
        <f>IF($A153="","",IFERROR(INDEX(People!$C:$C,MATCH($A153,People!$A:$A,0)),""))</f>
        <v/>
      </c>
      <c r="D153" s="37">
        <f>IF($A153="","",IFERROR(INDEX(People!$D:$D,MATCH($A153,People!$A:$A,0)),""))</f>
        <v/>
      </c>
      <c r="G153" s="37">
        <f>IF($E153="","",IFERROR(INDEX(Policies!$E:$E,MATCH($E153,Policies!$A:$A,0)),""))</f>
        <v/>
      </c>
      <c r="J153" s="41">
        <f>IF(OR(I153="",G153="Inform only"),"",I153+IFERROR(INDEX(Policies!$G:$G,MATCH(E153,Policies!$A:$A,0)),14))</f>
        <v/>
      </c>
      <c r="N153" s="37">
        <f>IF(OR(E153="",K153=""),"",IFERROR(INDEX(Policies!$H:$H,MATCH(E153,Policies!$A:$A,0))&amp;" (v"&amp;F153&amp;")",""))</f>
        <v/>
      </c>
      <c r="O153" s="37">
        <f>IF(A153="","",IF(AND(F153&lt;&gt;"",IFERROR(INDEX(Policies!$B:$B,MATCH(E153,Policies!$A:$A,0))&amp;"","")&lt;&gt;"",F153&amp;""&lt;&gt;IFERROR(INDEX(Policies!$B:$B,MATCH(E153,Policies!$A:$A,0))&amp;"","")),IF(COUNTIFS($A$4:$A$503,A153,$E$4:$E$503,E153,$F$4:$F$503,IFERROR(INDEX(Policies!$B:$B,MATCH(E153,Policies!$A:$A,0))&amp;"",""))&gt;0,"Replaced","Needs new version"),IF(AND(G153="Inform only",I153&lt;&gt;""),"Informed",IF(K153&lt;&gt;"","Confirmed",IF(I153="","Not sent",IF(TODAY()&gt;J153,"Overdue","Pending"))))))</f>
        <v/>
      </c>
      <c r="P153" s="37">
        <f>IF(O153&lt;&gt;"Confirmed","",IF(AND(G153="E-signature",L153&lt;&gt;"E-signature",L153&lt;&gt;"Policy software record"),"Needs e-signature",IF(AND(G153="Signature (paper or e-sign)",L153&lt;&gt;"E-signature",L153&lt;&gt;"Signed paper form",L153&lt;&gt;"Policy software record"),"Needs signature",IF(L153="","Add how confirmed",IF(M153="","Add proof link","Complete")))))</f>
        <v/>
      </c>
      <c r="Q153" s="43">
        <f>IF(O153="Overdue",DATEDIF(J153,TODAY(),"d"),"")</f>
        <v/>
      </c>
    </row>
    <row r="154">
      <c r="B154" s="37">
        <f>IF($A154="","",IFERROR(INDEX(People!$B:$B,MATCH($A154,People!$A:$A,0)),""))</f>
        <v/>
      </c>
      <c r="C154" s="37">
        <f>IF($A154="","",IFERROR(INDEX(People!$C:$C,MATCH($A154,People!$A:$A,0)),""))</f>
        <v/>
      </c>
      <c r="D154" s="37">
        <f>IF($A154="","",IFERROR(INDEX(People!$D:$D,MATCH($A154,People!$A:$A,0)),""))</f>
        <v/>
      </c>
      <c r="G154" s="37">
        <f>IF($E154="","",IFERROR(INDEX(Policies!$E:$E,MATCH($E154,Policies!$A:$A,0)),""))</f>
        <v/>
      </c>
      <c r="J154" s="41">
        <f>IF(OR(I154="",G154="Inform only"),"",I154+IFERROR(INDEX(Policies!$G:$G,MATCH(E154,Policies!$A:$A,0)),14))</f>
        <v/>
      </c>
      <c r="N154" s="37">
        <f>IF(OR(E154="",K154=""),"",IFERROR(INDEX(Policies!$H:$H,MATCH(E154,Policies!$A:$A,0))&amp;" (v"&amp;F154&amp;")",""))</f>
        <v/>
      </c>
      <c r="O154" s="37">
        <f>IF(A154="","",IF(AND(F154&lt;&gt;"",IFERROR(INDEX(Policies!$B:$B,MATCH(E154,Policies!$A:$A,0))&amp;"","")&lt;&gt;"",F154&amp;""&lt;&gt;IFERROR(INDEX(Policies!$B:$B,MATCH(E154,Policies!$A:$A,0))&amp;"","")),IF(COUNTIFS($A$4:$A$503,A154,$E$4:$E$503,E154,$F$4:$F$503,IFERROR(INDEX(Policies!$B:$B,MATCH(E154,Policies!$A:$A,0))&amp;"",""))&gt;0,"Replaced","Needs new version"),IF(AND(G154="Inform only",I154&lt;&gt;""),"Informed",IF(K154&lt;&gt;"","Confirmed",IF(I154="","Not sent",IF(TODAY()&gt;J154,"Overdue","Pending"))))))</f>
        <v/>
      </c>
      <c r="P154" s="37">
        <f>IF(O154&lt;&gt;"Confirmed","",IF(AND(G154="E-signature",L154&lt;&gt;"E-signature",L154&lt;&gt;"Policy software record"),"Needs e-signature",IF(AND(G154="Signature (paper or e-sign)",L154&lt;&gt;"E-signature",L154&lt;&gt;"Signed paper form",L154&lt;&gt;"Policy software record"),"Needs signature",IF(L154="","Add how confirmed",IF(M154="","Add proof link","Complete")))))</f>
        <v/>
      </c>
      <c r="Q154" s="43">
        <f>IF(O154="Overdue",DATEDIF(J154,TODAY(),"d"),"")</f>
        <v/>
      </c>
    </row>
    <row r="155">
      <c r="B155" s="37">
        <f>IF($A155="","",IFERROR(INDEX(People!$B:$B,MATCH($A155,People!$A:$A,0)),""))</f>
        <v/>
      </c>
      <c r="C155" s="37">
        <f>IF($A155="","",IFERROR(INDEX(People!$C:$C,MATCH($A155,People!$A:$A,0)),""))</f>
        <v/>
      </c>
      <c r="D155" s="37">
        <f>IF($A155="","",IFERROR(INDEX(People!$D:$D,MATCH($A155,People!$A:$A,0)),""))</f>
        <v/>
      </c>
      <c r="G155" s="37">
        <f>IF($E155="","",IFERROR(INDEX(Policies!$E:$E,MATCH($E155,Policies!$A:$A,0)),""))</f>
        <v/>
      </c>
      <c r="J155" s="41">
        <f>IF(OR(I155="",G155="Inform only"),"",I155+IFERROR(INDEX(Policies!$G:$G,MATCH(E155,Policies!$A:$A,0)),14))</f>
        <v/>
      </c>
      <c r="N155" s="37">
        <f>IF(OR(E155="",K155=""),"",IFERROR(INDEX(Policies!$H:$H,MATCH(E155,Policies!$A:$A,0))&amp;" (v"&amp;F155&amp;")",""))</f>
        <v/>
      </c>
      <c r="O155" s="37">
        <f>IF(A155="","",IF(AND(F155&lt;&gt;"",IFERROR(INDEX(Policies!$B:$B,MATCH(E155,Policies!$A:$A,0))&amp;"","")&lt;&gt;"",F155&amp;""&lt;&gt;IFERROR(INDEX(Policies!$B:$B,MATCH(E155,Policies!$A:$A,0))&amp;"","")),IF(COUNTIFS($A$4:$A$503,A155,$E$4:$E$503,E155,$F$4:$F$503,IFERROR(INDEX(Policies!$B:$B,MATCH(E155,Policies!$A:$A,0))&amp;"",""))&gt;0,"Replaced","Needs new version"),IF(AND(G155="Inform only",I155&lt;&gt;""),"Informed",IF(K155&lt;&gt;"","Confirmed",IF(I155="","Not sent",IF(TODAY()&gt;J155,"Overdue","Pending"))))))</f>
        <v/>
      </c>
      <c r="P155" s="37">
        <f>IF(O155&lt;&gt;"Confirmed","",IF(AND(G155="E-signature",L155&lt;&gt;"E-signature",L155&lt;&gt;"Policy software record"),"Needs e-signature",IF(AND(G155="Signature (paper or e-sign)",L155&lt;&gt;"E-signature",L155&lt;&gt;"Signed paper form",L155&lt;&gt;"Policy software record"),"Needs signature",IF(L155="","Add how confirmed",IF(M155="","Add proof link","Complete")))))</f>
        <v/>
      </c>
      <c r="Q155" s="43">
        <f>IF(O155="Overdue",DATEDIF(J155,TODAY(),"d"),"")</f>
        <v/>
      </c>
    </row>
    <row r="156">
      <c r="B156" s="37">
        <f>IF($A156="","",IFERROR(INDEX(People!$B:$B,MATCH($A156,People!$A:$A,0)),""))</f>
        <v/>
      </c>
      <c r="C156" s="37">
        <f>IF($A156="","",IFERROR(INDEX(People!$C:$C,MATCH($A156,People!$A:$A,0)),""))</f>
        <v/>
      </c>
      <c r="D156" s="37">
        <f>IF($A156="","",IFERROR(INDEX(People!$D:$D,MATCH($A156,People!$A:$A,0)),""))</f>
        <v/>
      </c>
      <c r="G156" s="37">
        <f>IF($E156="","",IFERROR(INDEX(Policies!$E:$E,MATCH($E156,Policies!$A:$A,0)),""))</f>
        <v/>
      </c>
      <c r="J156" s="41">
        <f>IF(OR(I156="",G156="Inform only"),"",I156+IFERROR(INDEX(Policies!$G:$G,MATCH(E156,Policies!$A:$A,0)),14))</f>
        <v/>
      </c>
      <c r="N156" s="37">
        <f>IF(OR(E156="",K156=""),"",IFERROR(INDEX(Policies!$H:$H,MATCH(E156,Policies!$A:$A,0))&amp;" (v"&amp;F156&amp;")",""))</f>
        <v/>
      </c>
      <c r="O156" s="37">
        <f>IF(A156="","",IF(AND(F156&lt;&gt;"",IFERROR(INDEX(Policies!$B:$B,MATCH(E156,Policies!$A:$A,0))&amp;"","")&lt;&gt;"",F156&amp;""&lt;&gt;IFERROR(INDEX(Policies!$B:$B,MATCH(E156,Policies!$A:$A,0))&amp;"","")),IF(COUNTIFS($A$4:$A$503,A156,$E$4:$E$503,E156,$F$4:$F$503,IFERROR(INDEX(Policies!$B:$B,MATCH(E156,Policies!$A:$A,0))&amp;"",""))&gt;0,"Replaced","Needs new version"),IF(AND(G156="Inform only",I156&lt;&gt;""),"Informed",IF(K156&lt;&gt;"","Confirmed",IF(I156="","Not sent",IF(TODAY()&gt;J156,"Overdue","Pending"))))))</f>
        <v/>
      </c>
      <c r="P156" s="37">
        <f>IF(O156&lt;&gt;"Confirmed","",IF(AND(G156="E-signature",L156&lt;&gt;"E-signature",L156&lt;&gt;"Policy software record"),"Needs e-signature",IF(AND(G156="Signature (paper or e-sign)",L156&lt;&gt;"E-signature",L156&lt;&gt;"Signed paper form",L156&lt;&gt;"Policy software record"),"Needs signature",IF(L156="","Add how confirmed",IF(M156="","Add proof link","Complete")))))</f>
        <v/>
      </c>
      <c r="Q156" s="43">
        <f>IF(O156="Overdue",DATEDIF(J156,TODAY(),"d"),"")</f>
        <v/>
      </c>
    </row>
    <row r="157">
      <c r="B157" s="37">
        <f>IF($A157="","",IFERROR(INDEX(People!$B:$B,MATCH($A157,People!$A:$A,0)),""))</f>
        <v/>
      </c>
      <c r="C157" s="37">
        <f>IF($A157="","",IFERROR(INDEX(People!$C:$C,MATCH($A157,People!$A:$A,0)),""))</f>
        <v/>
      </c>
      <c r="D157" s="37">
        <f>IF($A157="","",IFERROR(INDEX(People!$D:$D,MATCH($A157,People!$A:$A,0)),""))</f>
        <v/>
      </c>
      <c r="G157" s="37">
        <f>IF($E157="","",IFERROR(INDEX(Policies!$E:$E,MATCH($E157,Policies!$A:$A,0)),""))</f>
        <v/>
      </c>
      <c r="J157" s="41">
        <f>IF(OR(I157="",G157="Inform only"),"",I157+IFERROR(INDEX(Policies!$G:$G,MATCH(E157,Policies!$A:$A,0)),14))</f>
        <v/>
      </c>
      <c r="N157" s="37">
        <f>IF(OR(E157="",K157=""),"",IFERROR(INDEX(Policies!$H:$H,MATCH(E157,Policies!$A:$A,0))&amp;" (v"&amp;F157&amp;")",""))</f>
        <v/>
      </c>
      <c r="O157" s="37">
        <f>IF(A157="","",IF(AND(F157&lt;&gt;"",IFERROR(INDEX(Policies!$B:$B,MATCH(E157,Policies!$A:$A,0))&amp;"","")&lt;&gt;"",F157&amp;""&lt;&gt;IFERROR(INDEX(Policies!$B:$B,MATCH(E157,Policies!$A:$A,0))&amp;"","")),IF(COUNTIFS($A$4:$A$503,A157,$E$4:$E$503,E157,$F$4:$F$503,IFERROR(INDEX(Policies!$B:$B,MATCH(E157,Policies!$A:$A,0))&amp;"",""))&gt;0,"Replaced","Needs new version"),IF(AND(G157="Inform only",I157&lt;&gt;""),"Informed",IF(K157&lt;&gt;"","Confirmed",IF(I157="","Not sent",IF(TODAY()&gt;J157,"Overdue","Pending"))))))</f>
        <v/>
      </c>
      <c r="P157" s="37">
        <f>IF(O157&lt;&gt;"Confirmed","",IF(AND(G157="E-signature",L157&lt;&gt;"E-signature",L157&lt;&gt;"Policy software record"),"Needs e-signature",IF(AND(G157="Signature (paper or e-sign)",L157&lt;&gt;"E-signature",L157&lt;&gt;"Signed paper form",L157&lt;&gt;"Policy software record"),"Needs signature",IF(L157="","Add how confirmed",IF(M157="","Add proof link","Complete")))))</f>
        <v/>
      </c>
      <c r="Q157" s="43">
        <f>IF(O157="Overdue",DATEDIF(J157,TODAY(),"d"),"")</f>
        <v/>
      </c>
    </row>
    <row r="158">
      <c r="B158" s="37">
        <f>IF($A158="","",IFERROR(INDEX(People!$B:$B,MATCH($A158,People!$A:$A,0)),""))</f>
        <v/>
      </c>
      <c r="C158" s="37">
        <f>IF($A158="","",IFERROR(INDEX(People!$C:$C,MATCH($A158,People!$A:$A,0)),""))</f>
        <v/>
      </c>
      <c r="D158" s="37">
        <f>IF($A158="","",IFERROR(INDEX(People!$D:$D,MATCH($A158,People!$A:$A,0)),""))</f>
        <v/>
      </c>
      <c r="G158" s="37">
        <f>IF($E158="","",IFERROR(INDEX(Policies!$E:$E,MATCH($E158,Policies!$A:$A,0)),""))</f>
        <v/>
      </c>
      <c r="J158" s="41">
        <f>IF(OR(I158="",G158="Inform only"),"",I158+IFERROR(INDEX(Policies!$G:$G,MATCH(E158,Policies!$A:$A,0)),14))</f>
        <v/>
      </c>
      <c r="N158" s="37">
        <f>IF(OR(E158="",K158=""),"",IFERROR(INDEX(Policies!$H:$H,MATCH(E158,Policies!$A:$A,0))&amp;" (v"&amp;F158&amp;")",""))</f>
        <v/>
      </c>
      <c r="O158" s="37">
        <f>IF(A158="","",IF(AND(F158&lt;&gt;"",IFERROR(INDEX(Policies!$B:$B,MATCH(E158,Policies!$A:$A,0))&amp;"","")&lt;&gt;"",F158&amp;""&lt;&gt;IFERROR(INDEX(Policies!$B:$B,MATCH(E158,Policies!$A:$A,0))&amp;"","")),IF(COUNTIFS($A$4:$A$503,A158,$E$4:$E$503,E158,$F$4:$F$503,IFERROR(INDEX(Policies!$B:$B,MATCH(E158,Policies!$A:$A,0))&amp;"",""))&gt;0,"Replaced","Needs new version"),IF(AND(G158="Inform only",I158&lt;&gt;""),"Informed",IF(K158&lt;&gt;"","Confirmed",IF(I158="","Not sent",IF(TODAY()&gt;J158,"Overdue","Pending"))))))</f>
        <v/>
      </c>
      <c r="P158" s="37">
        <f>IF(O158&lt;&gt;"Confirmed","",IF(AND(G158="E-signature",L158&lt;&gt;"E-signature",L158&lt;&gt;"Policy software record"),"Needs e-signature",IF(AND(G158="Signature (paper or e-sign)",L158&lt;&gt;"E-signature",L158&lt;&gt;"Signed paper form",L158&lt;&gt;"Policy software record"),"Needs signature",IF(L158="","Add how confirmed",IF(M158="","Add proof link","Complete")))))</f>
        <v/>
      </c>
      <c r="Q158" s="43">
        <f>IF(O158="Overdue",DATEDIF(J158,TODAY(),"d"),"")</f>
        <v/>
      </c>
    </row>
    <row r="159">
      <c r="B159" s="37">
        <f>IF($A159="","",IFERROR(INDEX(People!$B:$B,MATCH($A159,People!$A:$A,0)),""))</f>
        <v/>
      </c>
      <c r="C159" s="37">
        <f>IF($A159="","",IFERROR(INDEX(People!$C:$C,MATCH($A159,People!$A:$A,0)),""))</f>
        <v/>
      </c>
      <c r="D159" s="37">
        <f>IF($A159="","",IFERROR(INDEX(People!$D:$D,MATCH($A159,People!$A:$A,0)),""))</f>
        <v/>
      </c>
      <c r="G159" s="37">
        <f>IF($E159="","",IFERROR(INDEX(Policies!$E:$E,MATCH($E159,Policies!$A:$A,0)),""))</f>
        <v/>
      </c>
      <c r="J159" s="41">
        <f>IF(OR(I159="",G159="Inform only"),"",I159+IFERROR(INDEX(Policies!$G:$G,MATCH(E159,Policies!$A:$A,0)),14))</f>
        <v/>
      </c>
      <c r="N159" s="37">
        <f>IF(OR(E159="",K159=""),"",IFERROR(INDEX(Policies!$H:$H,MATCH(E159,Policies!$A:$A,0))&amp;" (v"&amp;F159&amp;")",""))</f>
        <v/>
      </c>
      <c r="O159" s="37">
        <f>IF(A159="","",IF(AND(F159&lt;&gt;"",IFERROR(INDEX(Policies!$B:$B,MATCH(E159,Policies!$A:$A,0))&amp;"","")&lt;&gt;"",F159&amp;""&lt;&gt;IFERROR(INDEX(Policies!$B:$B,MATCH(E159,Policies!$A:$A,0))&amp;"","")),IF(COUNTIFS($A$4:$A$503,A159,$E$4:$E$503,E159,$F$4:$F$503,IFERROR(INDEX(Policies!$B:$B,MATCH(E159,Policies!$A:$A,0))&amp;"",""))&gt;0,"Replaced","Needs new version"),IF(AND(G159="Inform only",I159&lt;&gt;""),"Informed",IF(K159&lt;&gt;"","Confirmed",IF(I159="","Not sent",IF(TODAY()&gt;J159,"Overdue","Pending"))))))</f>
        <v/>
      </c>
      <c r="P159" s="37">
        <f>IF(O159&lt;&gt;"Confirmed","",IF(AND(G159="E-signature",L159&lt;&gt;"E-signature",L159&lt;&gt;"Policy software record"),"Needs e-signature",IF(AND(G159="Signature (paper or e-sign)",L159&lt;&gt;"E-signature",L159&lt;&gt;"Signed paper form",L159&lt;&gt;"Policy software record"),"Needs signature",IF(L159="","Add how confirmed",IF(M159="","Add proof link","Complete")))))</f>
        <v/>
      </c>
      <c r="Q159" s="43">
        <f>IF(O159="Overdue",DATEDIF(J159,TODAY(),"d"),"")</f>
        <v/>
      </c>
    </row>
    <row r="160">
      <c r="B160" s="37">
        <f>IF($A160="","",IFERROR(INDEX(People!$B:$B,MATCH($A160,People!$A:$A,0)),""))</f>
        <v/>
      </c>
      <c r="C160" s="37">
        <f>IF($A160="","",IFERROR(INDEX(People!$C:$C,MATCH($A160,People!$A:$A,0)),""))</f>
        <v/>
      </c>
      <c r="D160" s="37">
        <f>IF($A160="","",IFERROR(INDEX(People!$D:$D,MATCH($A160,People!$A:$A,0)),""))</f>
        <v/>
      </c>
      <c r="G160" s="37">
        <f>IF($E160="","",IFERROR(INDEX(Policies!$E:$E,MATCH($E160,Policies!$A:$A,0)),""))</f>
        <v/>
      </c>
      <c r="J160" s="41">
        <f>IF(OR(I160="",G160="Inform only"),"",I160+IFERROR(INDEX(Policies!$G:$G,MATCH(E160,Policies!$A:$A,0)),14))</f>
        <v/>
      </c>
      <c r="N160" s="37">
        <f>IF(OR(E160="",K160=""),"",IFERROR(INDEX(Policies!$H:$H,MATCH(E160,Policies!$A:$A,0))&amp;" (v"&amp;F160&amp;")",""))</f>
        <v/>
      </c>
      <c r="O160" s="37">
        <f>IF(A160="","",IF(AND(F160&lt;&gt;"",IFERROR(INDEX(Policies!$B:$B,MATCH(E160,Policies!$A:$A,0))&amp;"","")&lt;&gt;"",F160&amp;""&lt;&gt;IFERROR(INDEX(Policies!$B:$B,MATCH(E160,Policies!$A:$A,0))&amp;"","")),IF(COUNTIFS($A$4:$A$503,A160,$E$4:$E$503,E160,$F$4:$F$503,IFERROR(INDEX(Policies!$B:$B,MATCH(E160,Policies!$A:$A,0))&amp;"",""))&gt;0,"Replaced","Needs new version"),IF(AND(G160="Inform only",I160&lt;&gt;""),"Informed",IF(K160&lt;&gt;"","Confirmed",IF(I160="","Not sent",IF(TODAY()&gt;J160,"Overdue","Pending"))))))</f>
        <v/>
      </c>
      <c r="P160" s="37">
        <f>IF(O160&lt;&gt;"Confirmed","",IF(AND(G160="E-signature",L160&lt;&gt;"E-signature",L160&lt;&gt;"Policy software record"),"Needs e-signature",IF(AND(G160="Signature (paper or e-sign)",L160&lt;&gt;"E-signature",L160&lt;&gt;"Signed paper form",L160&lt;&gt;"Policy software record"),"Needs signature",IF(L160="","Add how confirmed",IF(M160="","Add proof link","Complete")))))</f>
        <v/>
      </c>
      <c r="Q160" s="43">
        <f>IF(O160="Overdue",DATEDIF(J160,TODAY(),"d"),"")</f>
        <v/>
      </c>
    </row>
    <row r="161">
      <c r="B161" s="37">
        <f>IF($A161="","",IFERROR(INDEX(People!$B:$B,MATCH($A161,People!$A:$A,0)),""))</f>
        <v/>
      </c>
      <c r="C161" s="37">
        <f>IF($A161="","",IFERROR(INDEX(People!$C:$C,MATCH($A161,People!$A:$A,0)),""))</f>
        <v/>
      </c>
      <c r="D161" s="37">
        <f>IF($A161="","",IFERROR(INDEX(People!$D:$D,MATCH($A161,People!$A:$A,0)),""))</f>
        <v/>
      </c>
      <c r="G161" s="37">
        <f>IF($E161="","",IFERROR(INDEX(Policies!$E:$E,MATCH($E161,Policies!$A:$A,0)),""))</f>
        <v/>
      </c>
      <c r="J161" s="41">
        <f>IF(OR(I161="",G161="Inform only"),"",I161+IFERROR(INDEX(Policies!$G:$G,MATCH(E161,Policies!$A:$A,0)),14))</f>
        <v/>
      </c>
      <c r="N161" s="37">
        <f>IF(OR(E161="",K161=""),"",IFERROR(INDEX(Policies!$H:$H,MATCH(E161,Policies!$A:$A,0))&amp;" (v"&amp;F161&amp;")",""))</f>
        <v/>
      </c>
      <c r="O161" s="37">
        <f>IF(A161="","",IF(AND(F161&lt;&gt;"",IFERROR(INDEX(Policies!$B:$B,MATCH(E161,Policies!$A:$A,0))&amp;"","")&lt;&gt;"",F161&amp;""&lt;&gt;IFERROR(INDEX(Policies!$B:$B,MATCH(E161,Policies!$A:$A,0))&amp;"","")),IF(COUNTIFS($A$4:$A$503,A161,$E$4:$E$503,E161,$F$4:$F$503,IFERROR(INDEX(Policies!$B:$B,MATCH(E161,Policies!$A:$A,0))&amp;"",""))&gt;0,"Replaced","Needs new version"),IF(AND(G161="Inform only",I161&lt;&gt;""),"Informed",IF(K161&lt;&gt;"","Confirmed",IF(I161="","Not sent",IF(TODAY()&gt;J161,"Overdue","Pending"))))))</f>
        <v/>
      </c>
      <c r="P161" s="37">
        <f>IF(O161&lt;&gt;"Confirmed","",IF(AND(G161="E-signature",L161&lt;&gt;"E-signature",L161&lt;&gt;"Policy software record"),"Needs e-signature",IF(AND(G161="Signature (paper or e-sign)",L161&lt;&gt;"E-signature",L161&lt;&gt;"Signed paper form",L161&lt;&gt;"Policy software record"),"Needs signature",IF(L161="","Add how confirmed",IF(M161="","Add proof link","Complete")))))</f>
        <v/>
      </c>
      <c r="Q161" s="43">
        <f>IF(O161="Overdue",DATEDIF(J161,TODAY(),"d"),"")</f>
        <v/>
      </c>
    </row>
    <row r="162">
      <c r="B162" s="37">
        <f>IF($A162="","",IFERROR(INDEX(People!$B:$B,MATCH($A162,People!$A:$A,0)),""))</f>
        <v/>
      </c>
      <c r="C162" s="37">
        <f>IF($A162="","",IFERROR(INDEX(People!$C:$C,MATCH($A162,People!$A:$A,0)),""))</f>
        <v/>
      </c>
      <c r="D162" s="37">
        <f>IF($A162="","",IFERROR(INDEX(People!$D:$D,MATCH($A162,People!$A:$A,0)),""))</f>
        <v/>
      </c>
      <c r="G162" s="37">
        <f>IF($E162="","",IFERROR(INDEX(Policies!$E:$E,MATCH($E162,Policies!$A:$A,0)),""))</f>
        <v/>
      </c>
      <c r="J162" s="41">
        <f>IF(OR(I162="",G162="Inform only"),"",I162+IFERROR(INDEX(Policies!$G:$G,MATCH(E162,Policies!$A:$A,0)),14))</f>
        <v/>
      </c>
      <c r="N162" s="37">
        <f>IF(OR(E162="",K162=""),"",IFERROR(INDEX(Policies!$H:$H,MATCH(E162,Policies!$A:$A,0))&amp;" (v"&amp;F162&amp;")",""))</f>
        <v/>
      </c>
      <c r="O162" s="37">
        <f>IF(A162="","",IF(AND(F162&lt;&gt;"",IFERROR(INDEX(Policies!$B:$B,MATCH(E162,Policies!$A:$A,0))&amp;"","")&lt;&gt;"",F162&amp;""&lt;&gt;IFERROR(INDEX(Policies!$B:$B,MATCH(E162,Policies!$A:$A,0))&amp;"","")),IF(COUNTIFS($A$4:$A$503,A162,$E$4:$E$503,E162,$F$4:$F$503,IFERROR(INDEX(Policies!$B:$B,MATCH(E162,Policies!$A:$A,0))&amp;"",""))&gt;0,"Replaced","Needs new version"),IF(AND(G162="Inform only",I162&lt;&gt;""),"Informed",IF(K162&lt;&gt;"","Confirmed",IF(I162="","Not sent",IF(TODAY()&gt;J162,"Overdue","Pending"))))))</f>
        <v/>
      </c>
      <c r="P162" s="37">
        <f>IF(O162&lt;&gt;"Confirmed","",IF(AND(G162="E-signature",L162&lt;&gt;"E-signature",L162&lt;&gt;"Policy software record"),"Needs e-signature",IF(AND(G162="Signature (paper or e-sign)",L162&lt;&gt;"E-signature",L162&lt;&gt;"Signed paper form",L162&lt;&gt;"Policy software record"),"Needs signature",IF(L162="","Add how confirmed",IF(M162="","Add proof link","Complete")))))</f>
        <v/>
      </c>
      <c r="Q162" s="43">
        <f>IF(O162="Overdue",DATEDIF(J162,TODAY(),"d"),"")</f>
        <v/>
      </c>
    </row>
    <row r="163">
      <c r="B163" s="37">
        <f>IF($A163="","",IFERROR(INDEX(People!$B:$B,MATCH($A163,People!$A:$A,0)),""))</f>
        <v/>
      </c>
      <c r="C163" s="37">
        <f>IF($A163="","",IFERROR(INDEX(People!$C:$C,MATCH($A163,People!$A:$A,0)),""))</f>
        <v/>
      </c>
      <c r="D163" s="37">
        <f>IF($A163="","",IFERROR(INDEX(People!$D:$D,MATCH($A163,People!$A:$A,0)),""))</f>
        <v/>
      </c>
      <c r="G163" s="37">
        <f>IF($E163="","",IFERROR(INDEX(Policies!$E:$E,MATCH($E163,Policies!$A:$A,0)),""))</f>
        <v/>
      </c>
      <c r="J163" s="41">
        <f>IF(OR(I163="",G163="Inform only"),"",I163+IFERROR(INDEX(Policies!$G:$G,MATCH(E163,Policies!$A:$A,0)),14))</f>
        <v/>
      </c>
      <c r="N163" s="37">
        <f>IF(OR(E163="",K163=""),"",IFERROR(INDEX(Policies!$H:$H,MATCH(E163,Policies!$A:$A,0))&amp;" (v"&amp;F163&amp;")",""))</f>
        <v/>
      </c>
      <c r="O163" s="37">
        <f>IF(A163="","",IF(AND(F163&lt;&gt;"",IFERROR(INDEX(Policies!$B:$B,MATCH(E163,Policies!$A:$A,0))&amp;"","")&lt;&gt;"",F163&amp;""&lt;&gt;IFERROR(INDEX(Policies!$B:$B,MATCH(E163,Policies!$A:$A,0))&amp;"","")),IF(COUNTIFS($A$4:$A$503,A163,$E$4:$E$503,E163,$F$4:$F$503,IFERROR(INDEX(Policies!$B:$B,MATCH(E163,Policies!$A:$A,0))&amp;"",""))&gt;0,"Replaced","Needs new version"),IF(AND(G163="Inform only",I163&lt;&gt;""),"Informed",IF(K163&lt;&gt;"","Confirmed",IF(I163="","Not sent",IF(TODAY()&gt;J163,"Overdue","Pending"))))))</f>
        <v/>
      </c>
      <c r="P163" s="37">
        <f>IF(O163&lt;&gt;"Confirmed","",IF(AND(G163="E-signature",L163&lt;&gt;"E-signature",L163&lt;&gt;"Policy software record"),"Needs e-signature",IF(AND(G163="Signature (paper or e-sign)",L163&lt;&gt;"E-signature",L163&lt;&gt;"Signed paper form",L163&lt;&gt;"Policy software record"),"Needs signature",IF(L163="","Add how confirmed",IF(M163="","Add proof link","Complete")))))</f>
        <v/>
      </c>
      <c r="Q163" s="43">
        <f>IF(O163="Overdue",DATEDIF(J163,TODAY(),"d"),"")</f>
        <v/>
      </c>
    </row>
    <row r="164">
      <c r="B164" s="37">
        <f>IF($A164="","",IFERROR(INDEX(People!$B:$B,MATCH($A164,People!$A:$A,0)),""))</f>
        <v/>
      </c>
      <c r="C164" s="37">
        <f>IF($A164="","",IFERROR(INDEX(People!$C:$C,MATCH($A164,People!$A:$A,0)),""))</f>
        <v/>
      </c>
      <c r="D164" s="37">
        <f>IF($A164="","",IFERROR(INDEX(People!$D:$D,MATCH($A164,People!$A:$A,0)),""))</f>
        <v/>
      </c>
      <c r="G164" s="37">
        <f>IF($E164="","",IFERROR(INDEX(Policies!$E:$E,MATCH($E164,Policies!$A:$A,0)),""))</f>
        <v/>
      </c>
      <c r="J164" s="41">
        <f>IF(OR(I164="",G164="Inform only"),"",I164+IFERROR(INDEX(Policies!$G:$G,MATCH(E164,Policies!$A:$A,0)),14))</f>
        <v/>
      </c>
      <c r="N164" s="37">
        <f>IF(OR(E164="",K164=""),"",IFERROR(INDEX(Policies!$H:$H,MATCH(E164,Policies!$A:$A,0))&amp;" (v"&amp;F164&amp;")",""))</f>
        <v/>
      </c>
      <c r="O164" s="37">
        <f>IF(A164="","",IF(AND(F164&lt;&gt;"",IFERROR(INDEX(Policies!$B:$B,MATCH(E164,Policies!$A:$A,0))&amp;"","")&lt;&gt;"",F164&amp;""&lt;&gt;IFERROR(INDEX(Policies!$B:$B,MATCH(E164,Policies!$A:$A,0))&amp;"","")),IF(COUNTIFS($A$4:$A$503,A164,$E$4:$E$503,E164,$F$4:$F$503,IFERROR(INDEX(Policies!$B:$B,MATCH(E164,Policies!$A:$A,0))&amp;"",""))&gt;0,"Replaced","Needs new version"),IF(AND(G164="Inform only",I164&lt;&gt;""),"Informed",IF(K164&lt;&gt;"","Confirmed",IF(I164="","Not sent",IF(TODAY()&gt;J164,"Overdue","Pending"))))))</f>
        <v/>
      </c>
      <c r="P164" s="37">
        <f>IF(O164&lt;&gt;"Confirmed","",IF(AND(G164="E-signature",L164&lt;&gt;"E-signature",L164&lt;&gt;"Policy software record"),"Needs e-signature",IF(AND(G164="Signature (paper or e-sign)",L164&lt;&gt;"E-signature",L164&lt;&gt;"Signed paper form",L164&lt;&gt;"Policy software record"),"Needs signature",IF(L164="","Add how confirmed",IF(M164="","Add proof link","Complete")))))</f>
        <v/>
      </c>
      <c r="Q164" s="43">
        <f>IF(O164="Overdue",DATEDIF(J164,TODAY(),"d"),"")</f>
        <v/>
      </c>
    </row>
    <row r="165">
      <c r="B165" s="37">
        <f>IF($A165="","",IFERROR(INDEX(People!$B:$B,MATCH($A165,People!$A:$A,0)),""))</f>
        <v/>
      </c>
      <c r="C165" s="37">
        <f>IF($A165="","",IFERROR(INDEX(People!$C:$C,MATCH($A165,People!$A:$A,0)),""))</f>
        <v/>
      </c>
      <c r="D165" s="37">
        <f>IF($A165="","",IFERROR(INDEX(People!$D:$D,MATCH($A165,People!$A:$A,0)),""))</f>
        <v/>
      </c>
      <c r="G165" s="37">
        <f>IF($E165="","",IFERROR(INDEX(Policies!$E:$E,MATCH($E165,Policies!$A:$A,0)),""))</f>
        <v/>
      </c>
      <c r="J165" s="41">
        <f>IF(OR(I165="",G165="Inform only"),"",I165+IFERROR(INDEX(Policies!$G:$G,MATCH(E165,Policies!$A:$A,0)),14))</f>
        <v/>
      </c>
      <c r="N165" s="37">
        <f>IF(OR(E165="",K165=""),"",IFERROR(INDEX(Policies!$H:$H,MATCH(E165,Policies!$A:$A,0))&amp;" (v"&amp;F165&amp;")",""))</f>
        <v/>
      </c>
      <c r="O165" s="37">
        <f>IF(A165="","",IF(AND(F165&lt;&gt;"",IFERROR(INDEX(Policies!$B:$B,MATCH(E165,Policies!$A:$A,0))&amp;"","")&lt;&gt;"",F165&amp;""&lt;&gt;IFERROR(INDEX(Policies!$B:$B,MATCH(E165,Policies!$A:$A,0))&amp;"","")),IF(COUNTIFS($A$4:$A$503,A165,$E$4:$E$503,E165,$F$4:$F$503,IFERROR(INDEX(Policies!$B:$B,MATCH(E165,Policies!$A:$A,0))&amp;"",""))&gt;0,"Replaced","Needs new version"),IF(AND(G165="Inform only",I165&lt;&gt;""),"Informed",IF(K165&lt;&gt;"","Confirmed",IF(I165="","Not sent",IF(TODAY()&gt;J165,"Overdue","Pending"))))))</f>
        <v/>
      </c>
      <c r="P165" s="37">
        <f>IF(O165&lt;&gt;"Confirmed","",IF(AND(G165="E-signature",L165&lt;&gt;"E-signature",L165&lt;&gt;"Policy software record"),"Needs e-signature",IF(AND(G165="Signature (paper or e-sign)",L165&lt;&gt;"E-signature",L165&lt;&gt;"Signed paper form",L165&lt;&gt;"Policy software record"),"Needs signature",IF(L165="","Add how confirmed",IF(M165="","Add proof link","Complete")))))</f>
        <v/>
      </c>
      <c r="Q165" s="43">
        <f>IF(O165="Overdue",DATEDIF(J165,TODAY(),"d"),"")</f>
        <v/>
      </c>
    </row>
    <row r="166">
      <c r="B166" s="37">
        <f>IF($A166="","",IFERROR(INDEX(People!$B:$B,MATCH($A166,People!$A:$A,0)),""))</f>
        <v/>
      </c>
      <c r="C166" s="37">
        <f>IF($A166="","",IFERROR(INDEX(People!$C:$C,MATCH($A166,People!$A:$A,0)),""))</f>
        <v/>
      </c>
      <c r="D166" s="37">
        <f>IF($A166="","",IFERROR(INDEX(People!$D:$D,MATCH($A166,People!$A:$A,0)),""))</f>
        <v/>
      </c>
      <c r="G166" s="37">
        <f>IF($E166="","",IFERROR(INDEX(Policies!$E:$E,MATCH($E166,Policies!$A:$A,0)),""))</f>
        <v/>
      </c>
      <c r="J166" s="41">
        <f>IF(OR(I166="",G166="Inform only"),"",I166+IFERROR(INDEX(Policies!$G:$G,MATCH(E166,Policies!$A:$A,0)),14))</f>
        <v/>
      </c>
      <c r="N166" s="37">
        <f>IF(OR(E166="",K166=""),"",IFERROR(INDEX(Policies!$H:$H,MATCH(E166,Policies!$A:$A,0))&amp;" (v"&amp;F166&amp;")",""))</f>
        <v/>
      </c>
      <c r="O166" s="37">
        <f>IF(A166="","",IF(AND(F166&lt;&gt;"",IFERROR(INDEX(Policies!$B:$B,MATCH(E166,Policies!$A:$A,0))&amp;"","")&lt;&gt;"",F166&amp;""&lt;&gt;IFERROR(INDEX(Policies!$B:$B,MATCH(E166,Policies!$A:$A,0))&amp;"","")),IF(COUNTIFS($A$4:$A$503,A166,$E$4:$E$503,E166,$F$4:$F$503,IFERROR(INDEX(Policies!$B:$B,MATCH(E166,Policies!$A:$A,0))&amp;"",""))&gt;0,"Replaced","Needs new version"),IF(AND(G166="Inform only",I166&lt;&gt;""),"Informed",IF(K166&lt;&gt;"","Confirmed",IF(I166="","Not sent",IF(TODAY()&gt;J166,"Overdue","Pending"))))))</f>
        <v/>
      </c>
      <c r="P166" s="37">
        <f>IF(O166&lt;&gt;"Confirmed","",IF(AND(G166="E-signature",L166&lt;&gt;"E-signature",L166&lt;&gt;"Policy software record"),"Needs e-signature",IF(AND(G166="Signature (paper or e-sign)",L166&lt;&gt;"E-signature",L166&lt;&gt;"Signed paper form",L166&lt;&gt;"Policy software record"),"Needs signature",IF(L166="","Add how confirmed",IF(M166="","Add proof link","Complete")))))</f>
        <v/>
      </c>
      <c r="Q166" s="43">
        <f>IF(O166="Overdue",DATEDIF(J166,TODAY(),"d"),"")</f>
        <v/>
      </c>
    </row>
    <row r="167">
      <c r="B167" s="37">
        <f>IF($A167="","",IFERROR(INDEX(People!$B:$B,MATCH($A167,People!$A:$A,0)),""))</f>
        <v/>
      </c>
      <c r="C167" s="37">
        <f>IF($A167="","",IFERROR(INDEX(People!$C:$C,MATCH($A167,People!$A:$A,0)),""))</f>
        <v/>
      </c>
      <c r="D167" s="37">
        <f>IF($A167="","",IFERROR(INDEX(People!$D:$D,MATCH($A167,People!$A:$A,0)),""))</f>
        <v/>
      </c>
      <c r="G167" s="37">
        <f>IF($E167="","",IFERROR(INDEX(Policies!$E:$E,MATCH($E167,Policies!$A:$A,0)),""))</f>
        <v/>
      </c>
      <c r="J167" s="41">
        <f>IF(OR(I167="",G167="Inform only"),"",I167+IFERROR(INDEX(Policies!$G:$G,MATCH(E167,Policies!$A:$A,0)),14))</f>
        <v/>
      </c>
      <c r="N167" s="37">
        <f>IF(OR(E167="",K167=""),"",IFERROR(INDEX(Policies!$H:$H,MATCH(E167,Policies!$A:$A,0))&amp;" (v"&amp;F167&amp;")",""))</f>
        <v/>
      </c>
      <c r="O167" s="37">
        <f>IF(A167="","",IF(AND(F167&lt;&gt;"",IFERROR(INDEX(Policies!$B:$B,MATCH(E167,Policies!$A:$A,0))&amp;"","")&lt;&gt;"",F167&amp;""&lt;&gt;IFERROR(INDEX(Policies!$B:$B,MATCH(E167,Policies!$A:$A,0))&amp;"","")),IF(COUNTIFS($A$4:$A$503,A167,$E$4:$E$503,E167,$F$4:$F$503,IFERROR(INDEX(Policies!$B:$B,MATCH(E167,Policies!$A:$A,0))&amp;"",""))&gt;0,"Replaced","Needs new version"),IF(AND(G167="Inform only",I167&lt;&gt;""),"Informed",IF(K167&lt;&gt;"","Confirmed",IF(I167="","Not sent",IF(TODAY()&gt;J167,"Overdue","Pending"))))))</f>
        <v/>
      </c>
      <c r="P167" s="37">
        <f>IF(O167&lt;&gt;"Confirmed","",IF(AND(G167="E-signature",L167&lt;&gt;"E-signature",L167&lt;&gt;"Policy software record"),"Needs e-signature",IF(AND(G167="Signature (paper or e-sign)",L167&lt;&gt;"E-signature",L167&lt;&gt;"Signed paper form",L167&lt;&gt;"Policy software record"),"Needs signature",IF(L167="","Add how confirmed",IF(M167="","Add proof link","Complete")))))</f>
        <v/>
      </c>
      <c r="Q167" s="43">
        <f>IF(O167="Overdue",DATEDIF(J167,TODAY(),"d"),"")</f>
        <v/>
      </c>
    </row>
    <row r="168">
      <c r="B168" s="37">
        <f>IF($A168="","",IFERROR(INDEX(People!$B:$B,MATCH($A168,People!$A:$A,0)),""))</f>
        <v/>
      </c>
      <c r="C168" s="37">
        <f>IF($A168="","",IFERROR(INDEX(People!$C:$C,MATCH($A168,People!$A:$A,0)),""))</f>
        <v/>
      </c>
      <c r="D168" s="37">
        <f>IF($A168="","",IFERROR(INDEX(People!$D:$D,MATCH($A168,People!$A:$A,0)),""))</f>
        <v/>
      </c>
      <c r="G168" s="37">
        <f>IF($E168="","",IFERROR(INDEX(Policies!$E:$E,MATCH($E168,Policies!$A:$A,0)),""))</f>
        <v/>
      </c>
      <c r="J168" s="41">
        <f>IF(OR(I168="",G168="Inform only"),"",I168+IFERROR(INDEX(Policies!$G:$G,MATCH(E168,Policies!$A:$A,0)),14))</f>
        <v/>
      </c>
      <c r="N168" s="37">
        <f>IF(OR(E168="",K168=""),"",IFERROR(INDEX(Policies!$H:$H,MATCH(E168,Policies!$A:$A,0))&amp;" (v"&amp;F168&amp;")",""))</f>
        <v/>
      </c>
      <c r="O168" s="37">
        <f>IF(A168="","",IF(AND(F168&lt;&gt;"",IFERROR(INDEX(Policies!$B:$B,MATCH(E168,Policies!$A:$A,0))&amp;"","")&lt;&gt;"",F168&amp;""&lt;&gt;IFERROR(INDEX(Policies!$B:$B,MATCH(E168,Policies!$A:$A,0))&amp;"","")),IF(COUNTIFS($A$4:$A$503,A168,$E$4:$E$503,E168,$F$4:$F$503,IFERROR(INDEX(Policies!$B:$B,MATCH(E168,Policies!$A:$A,0))&amp;"",""))&gt;0,"Replaced","Needs new version"),IF(AND(G168="Inform only",I168&lt;&gt;""),"Informed",IF(K168&lt;&gt;"","Confirmed",IF(I168="","Not sent",IF(TODAY()&gt;J168,"Overdue","Pending"))))))</f>
        <v/>
      </c>
      <c r="P168" s="37">
        <f>IF(O168&lt;&gt;"Confirmed","",IF(AND(G168="E-signature",L168&lt;&gt;"E-signature",L168&lt;&gt;"Policy software record"),"Needs e-signature",IF(AND(G168="Signature (paper or e-sign)",L168&lt;&gt;"E-signature",L168&lt;&gt;"Signed paper form",L168&lt;&gt;"Policy software record"),"Needs signature",IF(L168="","Add how confirmed",IF(M168="","Add proof link","Complete")))))</f>
        <v/>
      </c>
      <c r="Q168" s="43">
        <f>IF(O168="Overdue",DATEDIF(J168,TODAY(),"d"),"")</f>
        <v/>
      </c>
    </row>
    <row r="169">
      <c r="B169" s="37">
        <f>IF($A169="","",IFERROR(INDEX(People!$B:$B,MATCH($A169,People!$A:$A,0)),""))</f>
        <v/>
      </c>
      <c r="C169" s="37">
        <f>IF($A169="","",IFERROR(INDEX(People!$C:$C,MATCH($A169,People!$A:$A,0)),""))</f>
        <v/>
      </c>
      <c r="D169" s="37">
        <f>IF($A169="","",IFERROR(INDEX(People!$D:$D,MATCH($A169,People!$A:$A,0)),""))</f>
        <v/>
      </c>
      <c r="G169" s="37">
        <f>IF($E169="","",IFERROR(INDEX(Policies!$E:$E,MATCH($E169,Policies!$A:$A,0)),""))</f>
        <v/>
      </c>
      <c r="J169" s="41">
        <f>IF(OR(I169="",G169="Inform only"),"",I169+IFERROR(INDEX(Policies!$G:$G,MATCH(E169,Policies!$A:$A,0)),14))</f>
        <v/>
      </c>
      <c r="N169" s="37">
        <f>IF(OR(E169="",K169=""),"",IFERROR(INDEX(Policies!$H:$H,MATCH(E169,Policies!$A:$A,0))&amp;" (v"&amp;F169&amp;")",""))</f>
        <v/>
      </c>
      <c r="O169" s="37">
        <f>IF(A169="","",IF(AND(F169&lt;&gt;"",IFERROR(INDEX(Policies!$B:$B,MATCH(E169,Policies!$A:$A,0))&amp;"","")&lt;&gt;"",F169&amp;""&lt;&gt;IFERROR(INDEX(Policies!$B:$B,MATCH(E169,Policies!$A:$A,0))&amp;"","")),IF(COUNTIFS($A$4:$A$503,A169,$E$4:$E$503,E169,$F$4:$F$503,IFERROR(INDEX(Policies!$B:$B,MATCH(E169,Policies!$A:$A,0))&amp;"",""))&gt;0,"Replaced","Needs new version"),IF(AND(G169="Inform only",I169&lt;&gt;""),"Informed",IF(K169&lt;&gt;"","Confirmed",IF(I169="","Not sent",IF(TODAY()&gt;J169,"Overdue","Pending"))))))</f>
        <v/>
      </c>
      <c r="P169" s="37">
        <f>IF(O169&lt;&gt;"Confirmed","",IF(AND(G169="E-signature",L169&lt;&gt;"E-signature",L169&lt;&gt;"Policy software record"),"Needs e-signature",IF(AND(G169="Signature (paper or e-sign)",L169&lt;&gt;"E-signature",L169&lt;&gt;"Signed paper form",L169&lt;&gt;"Policy software record"),"Needs signature",IF(L169="","Add how confirmed",IF(M169="","Add proof link","Complete")))))</f>
        <v/>
      </c>
      <c r="Q169" s="43">
        <f>IF(O169="Overdue",DATEDIF(J169,TODAY(),"d"),"")</f>
        <v/>
      </c>
    </row>
    <row r="170">
      <c r="B170" s="37">
        <f>IF($A170="","",IFERROR(INDEX(People!$B:$B,MATCH($A170,People!$A:$A,0)),""))</f>
        <v/>
      </c>
      <c r="C170" s="37">
        <f>IF($A170="","",IFERROR(INDEX(People!$C:$C,MATCH($A170,People!$A:$A,0)),""))</f>
        <v/>
      </c>
      <c r="D170" s="37">
        <f>IF($A170="","",IFERROR(INDEX(People!$D:$D,MATCH($A170,People!$A:$A,0)),""))</f>
        <v/>
      </c>
      <c r="G170" s="37">
        <f>IF($E170="","",IFERROR(INDEX(Policies!$E:$E,MATCH($E170,Policies!$A:$A,0)),""))</f>
        <v/>
      </c>
      <c r="J170" s="41">
        <f>IF(OR(I170="",G170="Inform only"),"",I170+IFERROR(INDEX(Policies!$G:$G,MATCH(E170,Policies!$A:$A,0)),14))</f>
        <v/>
      </c>
      <c r="N170" s="37">
        <f>IF(OR(E170="",K170=""),"",IFERROR(INDEX(Policies!$H:$H,MATCH(E170,Policies!$A:$A,0))&amp;" (v"&amp;F170&amp;")",""))</f>
        <v/>
      </c>
      <c r="O170" s="37">
        <f>IF(A170="","",IF(AND(F170&lt;&gt;"",IFERROR(INDEX(Policies!$B:$B,MATCH(E170,Policies!$A:$A,0))&amp;"","")&lt;&gt;"",F170&amp;""&lt;&gt;IFERROR(INDEX(Policies!$B:$B,MATCH(E170,Policies!$A:$A,0))&amp;"","")),IF(COUNTIFS($A$4:$A$503,A170,$E$4:$E$503,E170,$F$4:$F$503,IFERROR(INDEX(Policies!$B:$B,MATCH(E170,Policies!$A:$A,0))&amp;"",""))&gt;0,"Replaced","Needs new version"),IF(AND(G170="Inform only",I170&lt;&gt;""),"Informed",IF(K170&lt;&gt;"","Confirmed",IF(I170="","Not sent",IF(TODAY()&gt;J170,"Overdue","Pending"))))))</f>
        <v/>
      </c>
      <c r="P170" s="37">
        <f>IF(O170&lt;&gt;"Confirmed","",IF(AND(G170="E-signature",L170&lt;&gt;"E-signature",L170&lt;&gt;"Policy software record"),"Needs e-signature",IF(AND(G170="Signature (paper or e-sign)",L170&lt;&gt;"E-signature",L170&lt;&gt;"Signed paper form",L170&lt;&gt;"Policy software record"),"Needs signature",IF(L170="","Add how confirmed",IF(M170="","Add proof link","Complete")))))</f>
        <v/>
      </c>
      <c r="Q170" s="43">
        <f>IF(O170="Overdue",DATEDIF(J170,TODAY(),"d"),"")</f>
        <v/>
      </c>
    </row>
    <row r="171">
      <c r="B171" s="37">
        <f>IF($A171="","",IFERROR(INDEX(People!$B:$B,MATCH($A171,People!$A:$A,0)),""))</f>
        <v/>
      </c>
      <c r="C171" s="37">
        <f>IF($A171="","",IFERROR(INDEX(People!$C:$C,MATCH($A171,People!$A:$A,0)),""))</f>
        <v/>
      </c>
      <c r="D171" s="37">
        <f>IF($A171="","",IFERROR(INDEX(People!$D:$D,MATCH($A171,People!$A:$A,0)),""))</f>
        <v/>
      </c>
      <c r="G171" s="37">
        <f>IF($E171="","",IFERROR(INDEX(Policies!$E:$E,MATCH($E171,Policies!$A:$A,0)),""))</f>
        <v/>
      </c>
      <c r="J171" s="41">
        <f>IF(OR(I171="",G171="Inform only"),"",I171+IFERROR(INDEX(Policies!$G:$G,MATCH(E171,Policies!$A:$A,0)),14))</f>
        <v/>
      </c>
      <c r="N171" s="37">
        <f>IF(OR(E171="",K171=""),"",IFERROR(INDEX(Policies!$H:$H,MATCH(E171,Policies!$A:$A,0))&amp;" (v"&amp;F171&amp;")",""))</f>
        <v/>
      </c>
      <c r="O171" s="37">
        <f>IF(A171="","",IF(AND(F171&lt;&gt;"",IFERROR(INDEX(Policies!$B:$B,MATCH(E171,Policies!$A:$A,0))&amp;"","")&lt;&gt;"",F171&amp;""&lt;&gt;IFERROR(INDEX(Policies!$B:$B,MATCH(E171,Policies!$A:$A,0))&amp;"","")),IF(COUNTIFS($A$4:$A$503,A171,$E$4:$E$503,E171,$F$4:$F$503,IFERROR(INDEX(Policies!$B:$B,MATCH(E171,Policies!$A:$A,0))&amp;"",""))&gt;0,"Replaced","Needs new version"),IF(AND(G171="Inform only",I171&lt;&gt;""),"Informed",IF(K171&lt;&gt;"","Confirmed",IF(I171="","Not sent",IF(TODAY()&gt;J171,"Overdue","Pending"))))))</f>
        <v/>
      </c>
      <c r="P171" s="37">
        <f>IF(O171&lt;&gt;"Confirmed","",IF(AND(G171="E-signature",L171&lt;&gt;"E-signature",L171&lt;&gt;"Policy software record"),"Needs e-signature",IF(AND(G171="Signature (paper or e-sign)",L171&lt;&gt;"E-signature",L171&lt;&gt;"Signed paper form",L171&lt;&gt;"Policy software record"),"Needs signature",IF(L171="","Add how confirmed",IF(M171="","Add proof link","Complete")))))</f>
        <v/>
      </c>
      <c r="Q171" s="43">
        <f>IF(O171="Overdue",DATEDIF(J171,TODAY(),"d"),"")</f>
        <v/>
      </c>
    </row>
    <row r="172">
      <c r="B172" s="37">
        <f>IF($A172="","",IFERROR(INDEX(People!$B:$B,MATCH($A172,People!$A:$A,0)),""))</f>
        <v/>
      </c>
      <c r="C172" s="37">
        <f>IF($A172="","",IFERROR(INDEX(People!$C:$C,MATCH($A172,People!$A:$A,0)),""))</f>
        <v/>
      </c>
      <c r="D172" s="37">
        <f>IF($A172="","",IFERROR(INDEX(People!$D:$D,MATCH($A172,People!$A:$A,0)),""))</f>
        <v/>
      </c>
      <c r="G172" s="37">
        <f>IF($E172="","",IFERROR(INDEX(Policies!$E:$E,MATCH($E172,Policies!$A:$A,0)),""))</f>
        <v/>
      </c>
      <c r="J172" s="41">
        <f>IF(OR(I172="",G172="Inform only"),"",I172+IFERROR(INDEX(Policies!$G:$G,MATCH(E172,Policies!$A:$A,0)),14))</f>
        <v/>
      </c>
      <c r="N172" s="37">
        <f>IF(OR(E172="",K172=""),"",IFERROR(INDEX(Policies!$H:$H,MATCH(E172,Policies!$A:$A,0))&amp;" (v"&amp;F172&amp;")",""))</f>
        <v/>
      </c>
      <c r="O172" s="37">
        <f>IF(A172="","",IF(AND(F172&lt;&gt;"",IFERROR(INDEX(Policies!$B:$B,MATCH(E172,Policies!$A:$A,0))&amp;"","")&lt;&gt;"",F172&amp;""&lt;&gt;IFERROR(INDEX(Policies!$B:$B,MATCH(E172,Policies!$A:$A,0))&amp;"","")),IF(COUNTIFS($A$4:$A$503,A172,$E$4:$E$503,E172,$F$4:$F$503,IFERROR(INDEX(Policies!$B:$B,MATCH(E172,Policies!$A:$A,0))&amp;"",""))&gt;0,"Replaced","Needs new version"),IF(AND(G172="Inform only",I172&lt;&gt;""),"Informed",IF(K172&lt;&gt;"","Confirmed",IF(I172="","Not sent",IF(TODAY()&gt;J172,"Overdue","Pending"))))))</f>
        <v/>
      </c>
      <c r="P172" s="37">
        <f>IF(O172&lt;&gt;"Confirmed","",IF(AND(G172="E-signature",L172&lt;&gt;"E-signature",L172&lt;&gt;"Policy software record"),"Needs e-signature",IF(AND(G172="Signature (paper or e-sign)",L172&lt;&gt;"E-signature",L172&lt;&gt;"Signed paper form",L172&lt;&gt;"Policy software record"),"Needs signature",IF(L172="","Add how confirmed",IF(M172="","Add proof link","Complete")))))</f>
        <v/>
      </c>
      <c r="Q172" s="43">
        <f>IF(O172="Overdue",DATEDIF(J172,TODAY(),"d"),"")</f>
        <v/>
      </c>
    </row>
    <row r="173">
      <c r="B173" s="37">
        <f>IF($A173="","",IFERROR(INDEX(People!$B:$B,MATCH($A173,People!$A:$A,0)),""))</f>
        <v/>
      </c>
      <c r="C173" s="37">
        <f>IF($A173="","",IFERROR(INDEX(People!$C:$C,MATCH($A173,People!$A:$A,0)),""))</f>
        <v/>
      </c>
      <c r="D173" s="37">
        <f>IF($A173="","",IFERROR(INDEX(People!$D:$D,MATCH($A173,People!$A:$A,0)),""))</f>
        <v/>
      </c>
      <c r="G173" s="37">
        <f>IF($E173="","",IFERROR(INDEX(Policies!$E:$E,MATCH($E173,Policies!$A:$A,0)),""))</f>
        <v/>
      </c>
      <c r="J173" s="41">
        <f>IF(OR(I173="",G173="Inform only"),"",I173+IFERROR(INDEX(Policies!$G:$G,MATCH(E173,Policies!$A:$A,0)),14))</f>
        <v/>
      </c>
      <c r="N173" s="37">
        <f>IF(OR(E173="",K173=""),"",IFERROR(INDEX(Policies!$H:$H,MATCH(E173,Policies!$A:$A,0))&amp;" (v"&amp;F173&amp;")",""))</f>
        <v/>
      </c>
      <c r="O173" s="37">
        <f>IF(A173="","",IF(AND(F173&lt;&gt;"",IFERROR(INDEX(Policies!$B:$B,MATCH(E173,Policies!$A:$A,0))&amp;"","")&lt;&gt;"",F173&amp;""&lt;&gt;IFERROR(INDEX(Policies!$B:$B,MATCH(E173,Policies!$A:$A,0))&amp;"","")),IF(COUNTIFS($A$4:$A$503,A173,$E$4:$E$503,E173,$F$4:$F$503,IFERROR(INDEX(Policies!$B:$B,MATCH(E173,Policies!$A:$A,0))&amp;"",""))&gt;0,"Replaced","Needs new version"),IF(AND(G173="Inform only",I173&lt;&gt;""),"Informed",IF(K173&lt;&gt;"","Confirmed",IF(I173="","Not sent",IF(TODAY()&gt;J173,"Overdue","Pending"))))))</f>
        <v/>
      </c>
      <c r="P173" s="37">
        <f>IF(O173&lt;&gt;"Confirmed","",IF(AND(G173="E-signature",L173&lt;&gt;"E-signature",L173&lt;&gt;"Policy software record"),"Needs e-signature",IF(AND(G173="Signature (paper or e-sign)",L173&lt;&gt;"E-signature",L173&lt;&gt;"Signed paper form",L173&lt;&gt;"Policy software record"),"Needs signature",IF(L173="","Add how confirmed",IF(M173="","Add proof link","Complete")))))</f>
        <v/>
      </c>
      <c r="Q173" s="43">
        <f>IF(O173="Overdue",DATEDIF(J173,TODAY(),"d"),"")</f>
        <v/>
      </c>
    </row>
    <row r="174">
      <c r="B174" s="37">
        <f>IF($A174="","",IFERROR(INDEX(People!$B:$B,MATCH($A174,People!$A:$A,0)),""))</f>
        <v/>
      </c>
      <c r="C174" s="37">
        <f>IF($A174="","",IFERROR(INDEX(People!$C:$C,MATCH($A174,People!$A:$A,0)),""))</f>
        <v/>
      </c>
      <c r="D174" s="37">
        <f>IF($A174="","",IFERROR(INDEX(People!$D:$D,MATCH($A174,People!$A:$A,0)),""))</f>
        <v/>
      </c>
      <c r="G174" s="37">
        <f>IF($E174="","",IFERROR(INDEX(Policies!$E:$E,MATCH($E174,Policies!$A:$A,0)),""))</f>
        <v/>
      </c>
      <c r="J174" s="41">
        <f>IF(OR(I174="",G174="Inform only"),"",I174+IFERROR(INDEX(Policies!$G:$G,MATCH(E174,Policies!$A:$A,0)),14))</f>
        <v/>
      </c>
      <c r="N174" s="37">
        <f>IF(OR(E174="",K174=""),"",IFERROR(INDEX(Policies!$H:$H,MATCH(E174,Policies!$A:$A,0))&amp;" (v"&amp;F174&amp;")",""))</f>
        <v/>
      </c>
      <c r="O174" s="37">
        <f>IF(A174="","",IF(AND(F174&lt;&gt;"",IFERROR(INDEX(Policies!$B:$B,MATCH(E174,Policies!$A:$A,0))&amp;"","")&lt;&gt;"",F174&amp;""&lt;&gt;IFERROR(INDEX(Policies!$B:$B,MATCH(E174,Policies!$A:$A,0))&amp;"","")),IF(COUNTIFS($A$4:$A$503,A174,$E$4:$E$503,E174,$F$4:$F$503,IFERROR(INDEX(Policies!$B:$B,MATCH(E174,Policies!$A:$A,0))&amp;"",""))&gt;0,"Replaced","Needs new version"),IF(AND(G174="Inform only",I174&lt;&gt;""),"Informed",IF(K174&lt;&gt;"","Confirmed",IF(I174="","Not sent",IF(TODAY()&gt;J174,"Overdue","Pending"))))))</f>
        <v/>
      </c>
      <c r="P174" s="37">
        <f>IF(O174&lt;&gt;"Confirmed","",IF(AND(G174="E-signature",L174&lt;&gt;"E-signature",L174&lt;&gt;"Policy software record"),"Needs e-signature",IF(AND(G174="Signature (paper or e-sign)",L174&lt;&gt;"E-signature",L174&lt;&gt;"Signed paper form",L174&lt;&gt;"Policy software record"),"Needs signature",IF(L174="","Add how confirmed",IF(M174="","Add proof link","Complete")))))</f>
        <v/>
      </c>
      <c r="Q174" s="43">
        <f>IF(O174="Overdue",DATEDIF(J174,TODAY(),"d"),"")</f>
        <v/>
      </c>
    </row>
    <row r="175">
      <c r="B175" s="37">
        <f>IF($A175="","",IFERROR(INDEX(People!$B:$B,MATCH($A175,People!$A:$A,0)),""))</f>
        <v/>
      </c>
      <c r="C175" s="37">
        <f>IF($A175="","",IFERROR(INDEX(People!$C:$C,MATCH($A175,People!$A:$A,0)),""))</f>
        <v/>
      </c>
      <c r="D175" s="37">
        <f>IF($A175="","",IFERROR(INDEX(People!$D:$D,MATCH($A175,People!$A:$A,0)),""))</f>
        <v/>
      </c>
      <c r="G175" s="37">
        <f>IF($E175="","",IFERROR(INDEX(Policies!$E:$E,MATCH($E175,Policies!$A:$A,0)),""))</f>
        <v/>
      </c>
      <c r="J175" s="41">
        <f>IF(OR(I175="",G175="Inform only"),"",I175+IFERROR(INDEX(Policies!$G:$G,MATCH(E175,Policies!$A:$A,0)),14))</f>
        <v/>
      </c>
      <c r="N175" s="37">
        <f>IF(OR(E175="",K175=""),"",IFERROR(INDEX(Policies!$H:$H,MATCH(E175,Policies!$A:$A,0))&amp;" (v"&amp;F175&amp;")",""))</f>
        <v/>
      </c>
      <c r="O175" s="37">
        <f>IF(A175="","",IF(AND(F175&lt;&gt;"",IFERROR(INDEX(Policies!$B:$B,MATCH(E175,Policies!$A:$A,0))&amp;"","")&lt;&gt;"",F175&amp;""&lt;&gt;IFERROR(INDEX(Policies!$B:$B,MATCH(E175,Policies!$A:$A,0))&amp;"","")),IF(COUNTIFS($A$4:$A$503,A175,$E$4:$E$503,E175,$F$4:$F$503,IFERROR(INDEX(Policies!$B:$B,MATCH(E175,Policies!$A:$A,0))&amp;"",""))&gt;0,"Replaced","Needs new version"),IF(AND(G175="Inform only",I175&lt;&gt;""),"Informed",IF(K175&lt;&gt;"","Confirmed",IF(I175="","Not sent",IF(TODAY()&gt;J175,"Overdue","Pending"))))))</f>
        <v/>
      </c>
      <c r="P175" s="37">
        <f>IF(O175&lt;&gt;"Confirmed","",IF(AND(G175="E-signature",L175&lt;&gt;"E-signature",L175&lt;&gt;"Policy software record"),"Needs e-signature",IF(AND(G175="Signature (paper or e-sign)",L175&lt;&gt;"E-signature",L175&lt;&gt;"Signed paper form",L175&lt;&gt;"Policy software record"),"Needs signature",IF(L175="","Add how confirmed",IF(M175="","Add proof link","Complete")))))</f>
        <v/>
      </c>
      <c r="Q175" s="43">
        <f>IF(O175="Overdue",DATEDIF(J175,TODAY(),"d"),"")</f>
        <v/>
      </c>
    </row>
    <row r="176">
      <c r="B176" s="37">
        <f>IF($A176="","",IFERROR(INDEX(People!$B:$B,MATCH($A176,People!$A:$A,0)),""))</f>
        <v/>
      </c>
      <c r="C176" s="37">
        <f>IF($A176="","",IFERROR(INDEX(People!$C:$C,MATCH($A176,People!$A:$A,0)),""))</f>
        <v/>
      </c>
      <c r="D176" s="37">
        <f>IF($A176="","",IFERROR(INDEX(People!$D:$D,MATCH($A176,People!$A:$A,0)),""))</f>
        <v/>
      </c>
      <c r="G176" s="37">
        <f>IF($E176="","",IFERROR(INDEX(Policies!$E:$E,MATCH($E176,Policies!$A:$A,0)),""))</f>
        <v/>
      </c>
      <c r="J176" s="41">
        <f>IF(OR(I176="",G176="Inform only"),"",I176+IFERROR(INDEX(Policies!$G:$G,MATCH(E176,Policies!$A:$A,0)),14))</f>
        <v/>
      </c>
      <c r="N176" s="37">
        <f>IF(OR(E176="",K176=""),"",IFERROR(INDEX(Policies!$H:$H,MATCH(E176,Policies!$A:$A,0))&amp;" (v"&amp;F176&amp;")",""))</f>
        <v/>
      </c>
      <c r="O176" s="37">
        <f>IF(A176="","",IF(AND(F176&lt;&gt;"",IFERROR(INDEX(Policies!$B:$B,MATCH(E176,Policies!$A:$A,0))&amp;"","")&lt;&gt;"",F176&amp;""&lt;&gt;IFERROR(INDEX(Policies!$B:$B,MATCH(E176,Policies!$A:$A,0))&amp;"","")),IF(COUNTIFS($A$4:$A$503,A176,$E$4:$E$503,E176,$F$4:$F$503,IFERROR(INDEX(Policies!$B:$B,MATCH(E176,Policies!$A:$A,0))&amp;"",""))&gt;0,"Replaced","Needs new version"),IF(AND(G176="Inform only",I176&lt;&gt;""),"Informed",IF(K176&lt;&gt;"","Confirmed",IF(I176="","Not sent",IF(TODAY()&gt;J176,"Overdue","Pending"))))))</f>
        <v/>
      </c>
      <c r="P176" s="37">
        <f>IF(O176&lt;&gt;"Confirmed","",IF(AND(G176="E-signature",L176&lt;&gt;"E-signature",L176&lt;&gt;"Policy software record"),"Needs e-signature",IF(AND(G176="Signature (paper or e-sign)",L176&lt;&gt;"E-signature",L176&lt;&gt;"Signed paper form",L176&lt;&gt;"Policy software record"),"Needs signature",IF(L176="","Add how confirmed",IF(M176="","Add proof link","Complete")))))</f>
        <v/>
      </c>
      <c r="Q176" s="43">
        <f>IF(O176="Overdue",DATEDIF(J176,TODAY(),"d"),"")</f>
        <v/>
      </c>
    </row>
    <row r="177">
      <c r="B177" s="37">
        <f>IF($A177="","",IFERROR(INDEX(People!$B:$B,MATCH($A177,People!$A:$A,0)),""))</f>
        <v/>
      </c>
      <c r="C177" s="37">
        <f>IF($A177="","",IFERROR(INDEX(People!$C:$C,MATCH($A177,People!$A:$A,0)),""))</f>
        <v/>
      </c>
      <c r="D177" s="37">
        <f>IF($A177="","",IFERROR(INDEX(People!$D:$D,MATCH($A177,People!$A:$A,0)),""))</f>
        <v/>
      </c>
      <c r="G177" s="37">
        <f>IF($E177="","",IFERROR(INDEX(Policies!$E:$E,MATCH($E177,Policies!$A:$A,0)),""))</f>
        <v/>
      </c>
      <c r="J177" s="41">
        <f>IF(OR(I177="",G177="Inform only"),"",I177+IFERROR(INDEX(Policies!$G:$G,MATCH(E177,Policies!$A:$A,0)),14))</f>
        <v/>
      </c>
      <c r="N177" s="37">
        <f>IF(OR(E177="",K177=""),"",IFERROR(INDEX(Policies!$H:$H,MATCH(E177,Policies!$A:$A,0))&amp;" (v"&amp;F177&amp;")",""))</f>
        <v/>
      </c>
      <c r="O177" s="37">
        <f>IF(A177="","",IF(AND(F177&lt;&gt;"",IFERROR(INDEX(Policies!$B:$B,MATCH(E177,Policies!$A:$A,0))&amp;"","")&lt;&gt;"",F177&amp;""&lt;&gt;IFERROR(INDEX(Policies!$B:$B,MATCH(E177,Policies!$A:$A,0))&amp;"","")),IF(COUNTIFS($A$4:$A$503,A177,$E$4:$E$503,E177,$F$4:$F$503,IFERROR(INDEX(Policies!$B:$B,MATCH(E177,Policies!$A:$A,0))&amp;"",""))&gt;0,"Replaced","Needs new version"),IF(AND(G177="Inform only",I177&lt;&gt;""),"Informed",IF(K177&lt;&gt;"","Confirmed",IF(I177="","Not sent",IF(TODAY()&gt;J177,"Overdue","Pending"))))))</f>
        <v/>
      </c>
      <c r="P177" s="37">
        <f>IF(O177&lt;&gt;"Confirmed","",IF(AND(G177="E-signature",L177&lt;&gt;"E-signature",L177&lt;&gt;"Policy software record"),"Needs e-signature",IF(AND(G177="Signature (paper or e-sign)",L177&lt;&gt;"E-signature",L177&lt;&gt;"Signed paper form",L177&lt;&gt;"Policy software record"),"Needs signature",IF(L177="","Add how confirmed",IF(M177="","Add proof link","Complete")))))</f>
        <v/>
      </c>
      <c r="Q177" s="43">
        <f>IF(O177="Overdue",DATEDIF(J177,TODAY(),"d"),"")</f>
        <v/>
      </c>
    </row>
    <row r="178">
      <c r="B178" s="37">
        <f>IF($A178="","",IFERROR(INDEX(People!$B:$B,MATCH($A178,People!$A:$A,0)),""))</f>
        <v/>
      </c>
      <c r="C178" s="37">
        <f>IF($A178="","",IFERROR(INDEX(People!$C:$C,MATCH($A178,People!$A:$A,0)),""))</f>
        <v/>
      </c>
      <c r="D178" s="37">
        <f>IF($A178="","",IFERROR(INDEX(People!$D:$D,MATCH($A178,People!$A:$A,0)),""))</f>
        <v/>
      </c>
      <c r="G178" s="37">
        <f>IF($E178="","",IFERROR(INDEX(Policies!$E:$E,MATCH($E178,Policies!$A:$A,0)),""))</f>
        <v/>
      </c>
      <c r="J178" s="41">
        <f>IF(OR(I178="",G178="Inform only"),"",I178+IFERROR(INDEX(Policies!$G:$G,MATCH(E178,Policies!$A:$A,0)),14))</f>
        <v/>
      </c>
      <c r="N178" s="37">
        <f>IF(OR(E178="",K178=""),"",IFERROR(INDEX(Policies!$H:$H,MATCH(E178,Policies!$A:$A,0))&amp;" (v"&amp;F178&amp;")",""))</f>
        <v/>
      </c>
      <c r="O178" s="37">
        <f>IF(A178="","",IF(AND(F178&lt;&gt;"",IFERROR(INDEX(Policies!$B:$B,MATCH(E178,Policies!$A:$A,0))&amp;"","")&lt;&gt;"",F178&amp;""&lt;&gt;IFERROR(INDEX(Policies!$B:$B,MATCH(E178,Policies!$A:$A,0))&amp;"","")),IF(COUNTIFS($A$4:$A$503,A178,$E$4:$E$503,E178,$F$4:$F$503,IFERROR(INDEX(Policies!$B:$B,MATCH(E178,Policies!$A:$A,0))&amp;"",""))&gt;0,"Replaced","Needs new version"),IF(AND(G178="Inform only",I178&lt;&gt;""),"Informed",IF(K178&lt;&gt;"","Confirmed",IF(I178="","Not sent",IF(TODAY()&gt;J178,"Overdue","Pending"))))))</f>
        <v/>
      </c>
      <c r="P178" s="37">
        <f>IF(O178&lt;&gt;"Confirmed","",IF(AND(G178="E-signature",L178&lt;&gt;"E-signature",L178&lt;&gt;"Policy software record"),"Needs e-signature",IF(AND(G178="Signature (paper or e-sign)",L178&lt;&gt;"E-signature",L178&lt;&gt;"Signed paper form",L178&lt;&gt;"Policy software record"),"Needs signature",IF(L178="","Add how confirmed",IF(M178="","Add proof link","Complete")))))</f>
        <v/>
      </c>
      <c r="Q178" s="43">
        <f>IF(O178="Overdue",DATEDIF(J178,TODAY(),"d"),"")</f>
        <v/>
      </c>
    </row>
    <row r="179">
      <c r="B179" s="37">
        <f>IF($A179="","",IFERROR(INDEX(People!$B:$B,MATCH($A179,People!$A:$A,0)),""))</f>
        <v/>
      </c>
      <c r="C179" s="37">
        <f>IF($A179="","",IFERROR(INDEX(People!$C:$C,MATCH($A179,People!$A:$A,0)),""))</f>
        <v/>
      </c>
      <c r="D179" s="37">
        <f>IF($A179="","",IFERROR(INDEX(People!$D:$D,MATCH($A179,People!$A:$A,0)),""))</f>
        <v/>
      </c>
      <c r="G179" s="37">
        <f>IF($E179="","",IFERROR(INDEX(Policies!$E:$E,MATCH($E179,Policies!$A:$A,0)),""))</f>
        <v/>
      </c>
      <c r="J179" s="41">
        <f>IF(OR(I179="",G179="Inform only"),"",I179+IFERROR(INDEX(Policies!$G:$G,MATCH(E179,Policies!$A:$A,0)),14))</f>
        <v/>
      </c>
      <c r="N179" s="37">
        <f>IF(OR(E179="",K179=""),"",IFERROR(INDEX(Policies!$H:$H,MATCH(E179,Policies!$A:$A,0))&amp;" (v"&amp;F179&amp;")",""))</f>
        <v/>
      </c>
      <c r="O179" s="37">
        <f>IF(A179="","",IF(AND(F179&lt;&gt;"",IFERROR(INDEX(Policies!$B:$B,MATCH(E179,Policies!$A:$A,0))&amp;"","")&lt;&gt;"",F179&amp;""&lt;&gt;IFERROR(INDEX(Policies!$B:$B,MATCH(E179,Policies!$A:$A,0))&amp;"","")),IF(COUNTIFS($A$4:$A$503,A179,$E$4:$E$503,E179,$F$4:$F$503,IFERROR(INDEX(Policies!$B:$B,MATCH(E179,Policies!$A:$A,0))&amp;"",""))&gt;0,"Replaced","Needs new version"),IF(AND(G179="Inform only",I179&lt;&gt;""),"Informed",IF(K179&lt;&gt;"","Confirmed",IF(I179="","Not sent",IF(TODAY()&gt;J179,"Overdue","Pending"))))))</f>
        <v/>
      </c>
      <c r="P179" s="37">
        <f>IF(O179&lt;&gt;"Confirmed","",IF(AND(G179="E-signature",L179&lt;&gt;"E-signature",L179&lt;&gt;"Policy software record"),"Needs e-signature",IF(AND(G179="Signature (paper or e-sign)",L179&lt;&gt;"E-signature",L179&lt;&gt;"Signed paper form",L179&lt;&gt;"Policy software record"),"Needs signature",IF(L179="","Add how confirmed",IF(M179="","Add proof link","Complete")))))</f>
        <v/>
      </c>
      <c r="Q179" s="43">
        <f>IF(O179="Overdue",DATEDIF(J179,TODAY(),"d"),"")</f>
        <v/>
      </c>
    </row>
    <row r="180">
      <c r="B180" s="37">
        <f>IF($A180="","",IFERROR(INDEX(People!$B:$B,MATCH($A180,People!$A:$A,0)),""))</f>
        <v/>
      </c>
      <c r="C180" s="37">
        <f>IF($A180="","",IFERROR(INDEX(People!$C:$C,MATCH($A180,People!$A:$A,0)),""))</f>
        <v/>
      </c>
      <c r="D180" s="37">
        <f>IF($A180="","",IFERROR(INDEX(People!$D:$D,MATCH($A180,People!$A:$A,0)),""))</f>
        <v/>
      </c>
      <c r="G180" s="37">
        <f>IF($E180="","",IFERROR(INDEX(Policies!$E:$E,MATCH($E180,Policies!$A:$A,0)),""))</f>
        <v/>
      </c>
      <c r="J180" s="41">
        <f>IF(OR(I180="",G180="Inform only"),"",I180+IFERROR(INDEX(Policies!$G:$G,MATCH(E180,Policies!$A:$A,0)),14))</f>
        <v/>
      </c>
      <c r="N180" s="37">
        <f>IF(OR(E180="",K180=""),"",IFERROR(INDEX(Policies!$H:$H,MATCH(E180,Policies!$A:$A,0))&amp;" (v"&amp;F180&amp;")",""))</f>
        <v/>
      </c>
      <c r="O180" s="37">
        <f>IF(A180="","",IF(AND(F180&lt;&gt;"",IFERROR(INDEX(Policies!$B:$B,MATCH(E180,Policies!$A:$A,0))&amp;"","")&lt;&gt;"",F180&amp;""&lt;&gt;IFERROR(INDEX(Policies!$B:$B,MATCH(E180,Policies!$A:$A,0))&amp;"","")),IF(COUNTIFS($A$4:$A$503,A180,$E$4:$E$503,E180,$F$4:$F$503,IFERROR(INDEX(Policies!$B:$B,MATCH(E180,Policies!$A:$A,0))&amp;"",""))&gt;0,"Replaced","Needs new version"),IF(AND(G180="Inform only",I180&lt;&gt;""),"Informed",IF(K180&lt;&gt;"","Confirmed",IF(I180="","Not sent",IF(TODAY()&gt;J180,"Overdue","Pending"))))))</f>
        <v/>
      </c>
      <c r="P180" s="37">
        <f>IF(O180&lt;&gt;"Confirmed","",IF(AND(G180="E-signature",L180&lt;&gt;"E-signature",L180&lt;&gt;"Policy software record"),"Needs e-signature",IF(AND(G180="Signature (paper or e-sign)",L180&lt;&gt;"E-signature",L180&lt;&gt;"Signed paper form",L180&lt;&gt;"Policy software record"),"Needs signature",IF(L180="","Add how confirmed",IF(M180="","Add proof link","Complete")))))</f>
        <v/>
      </c>
      <c r="Q180" s="43">
        <f>IF(O180="Overdue",DATEDIF(J180,TODAY(),"d"),"")</f>
        <v/>
      </c>
    </row>
    <row r="181">
      <c r="B181" s="37">
        <f>IF($A181="","",IFERROR(INDEX(People!$B:$B,MATCH($A181,People!$A:$A,0)),""))</f>
        <v/>
      </c>
      <c r="C181" s="37">
        <f>IF($A181="","",IFERROR(INDEX(People!$C:$C,MATCH($A181,People!$A:$A,0)),""))</f>
        <v/>
      </c>
      <c r="D181" s="37">
        <f>IF($A181="","",IFERROR(INDEX(People!$D:$D,MATCH($A181,People!$A:$A,0)),""))</f>
        <v/>
      </c>
      <c r="G181" s="37">
        <f>IF($E181="","",IFERROR(INDEX(Policies!$E:$E,MATCH($E181,Policies!$A:$A,0)),""))</f>
        <v/>
      </c>
      <c r="J181" s="41">
        <f>IF(OR(I181="",G181="Inform only"),"",I181+IFERROR(INDEX(Policies!$G:$G,MATCH(E181,Policies!$A:$A,0)),14))</f>
        <v/>
      </c>
      <c r="N181" s="37">
        <f>IF(OR(E181="",K181=""),"",IFERROR(INDEX(Policies!$H:$H,MATCH(E181,Policies!$A:$A,0))&amp;" (v"&amp;F181&amp;")",""))</f>
        <v/>
      </c>
      <c r="O181" s="37">
        <f>IF(A181="","",IF(AND(F181&lt;&gt;"",IFERROR(INDEX(Policies!$B:$B,MATCH(E181,Policies!$A:$A,0))&amp;"","")&lt;&gt;"",F181&amp;""&lt;&gt;IFERROR(INDEX(Policies!$B:$B,MATCH(E181,Policies!$A:$A,0))&amp;"","")),IF(COUNTIFS($A$4:$A$503,A181,$E$4:$E$503,E181,$F$4:$F$503,IFERROR(INDEX(Policies!$B:$B,MATCH(E181,Policies!$A:$A,0))&amp;"",""))&gt;0,"Replaced","Needs new version"),IF(AND(G181="Inform only",I181&lt;&gt;""),"Informed",IF(K181&lt;&gt;"","Confirmed",IF(I181="","Not sent",IF(TODAY()&gt;J181,"Overdue","Pending"))))))</f>
        <v/>
      </c>
      <c r="P181" s="37">
        <f>IF(O181&lt;&gt;"Confirmed","",IF(AND(G181="E-signature",L181&lt;&gt;"E-signature",L181&lt;&gt;"Policy software record"),"Needs e-signature",IF(AND(G181="Signature (paper or e-sign)",L181&lt;&gt;"E-signature",L181&lt;&gt;"Signed paper form",L181&lt;&gt;"Policy software record"),"Needs signature",IF(L181="","Add how confirmed",IF(M181="","Add proof link","Complete")))))</f>
        <v/>
      </c>
      <c r="Q181" s="43">
        <f>IF(O181="Overdue",DATEDIF(J181,TODAY(),"d"),"")</f>
        <v/>
      </c>
    </row>
    <row r="182">
      <c r="B182" s="37">
        <f>IF($A182="","",IFERROR(INDEX(People!$B:$B,MATCH($A182,People!$A:$A,0)),""))</f>
        <v/>
      </c>
      <c r="C182" s="37">
        <f>IF($A182="","",IFERROR(INDEX(People!$C:$C,MATCH($A182,People!$A:$A,0)),""))</f>
        <v/>
      </c>
      <c r="D182" s="37">
        <f>IF($A182="","",IFERROR(INDEX(People!$D:$D,MATCH($A182,People!$A:$A,0)),""))</f>
        <v/>
      </c>
      <c r="G182" s="37">
        <f>IF($E182="","",IFERROR(INDEX(Policies!$E:$E,MATCH($E182,Policies!$A:$A,0)),""))</f>
        <v/>
      </c>
      <c r="J182" s="41">
        <f>IF(OR(I182="",G182="Inform only"),"",I182+IFERROR(INDEX(Policies!$G:$G,MATCH(E182,Policies!$A:$A,0)),14))</f>
        <v/>
      </c>
      <c r="N182" s="37">
        <f>IF(OR(E182="",K182=""),"",IFERROR(INDEX(Policies!$H:$H,MATCH(E182,Policies!$A:$A,0))&amp;" (v"&amp;F182&amp;")",""))</f>
        <v/>
      </c>
      <c r="O182" s="37">
        <f>IF(A182="","",IF(AND(F182&lt;&gt;"",IFERROR(INDEX(Policies!$B:$B,MATCH(E182,Policies!$A:$A,0))&amp;"","")&lt;&gt;"",F182&amp;""&lt;&gt;IFERROR(INDEX(Policies!$B:$B,MATCH(E182,Policies!$A:$A,0))&amp;"","")),IF(COUNTIFS($A$4:$A$503,A182,$E$4:$E$503,E182,$F$4:$F$503,IFERROR(INDEX(Policies!$B:$B,MATCH(E182,Policies!$A:$A,0))&amp;"",""))&gt;0,"Replaced","Needs new version"),IF(AND(G182="Inform only",I182&lt;&gt;""),"Informed",IF(K182&lt;&gt;"","Confirmed",IF(I182="","Not sent",IF(TODAY()&gt;J182,"Overdue","Pending"))))))</f>
        <v/>
      </c>
      <c r="P182" s="37">
        <f>IF(O182&lt;&gt;"Confirmed","",IF(AND(G182="E-signature",L182&lt;&gt;"E-signature",L182&lt;&gt;"Policy software record"),"Needs e-signature",IF(AND(G182="Signature (paper or e-sign)",L182&lt;&gt;"E-signature",L182&lt;&gt;"Signed paper form",L182&lt;&gt;"Policy software record"),"Needs signature",IF(L182="","Add how confirmed",IF(M182="","Add proof link","Complete")))))</f>
        <v/>
      </c>
      <c r="Q182" s="43">
        <f>IF(O182="Overdue",DATEDIF(J182,TODAY(),"d"),"")</f>
        <v/>
      </c>
    </row>
    <row r="183">
      <c r="B183" s="37">
        <f>IF($A183="","",IFERROR(INDEX(People!$B:$B,MATCH($A183,People!$A:$A,0)),""))</f>
        <v/>
      </c>
      <c r="C183" s="37">
        <f>IF($A183="","",IFERROR(INDEX(People!$C:$C,MATCH($A183,People!$A:$A,0)),""))</f>
        <v/>
      </c>
      <c r="D183" s="37">
        <f>IF($A183="","",IFERROR(INDEX(People!$D:$D,MATCH($A183,People!$A:$A,0)),""))</f>
        <v/>
      </c>
      <c r="G183" s="37">
        <f>IF($E183="","",IFERROR(INDEX(Policies!$E:$E,MATCH($E183,Policies!$A:$A,0)),""))</f>
        <v/>
      </c>
      <c r="J183" s="41">
        <f>IF(OR(I183="",G183="Inform only"),"",I183+IFERROR(INDEX(Policies!$G:$G,MATCH(E183,Policies!$A:$A,0)),14))</f>
        <v/>
      </c>
      <c r="N183" s="37">
        <f>IF(OR(E183="",K183=""),"",IFERROR(INDEX(Policies!$H:$H,MATCH(E183,Policies!$A:$A,0))&amp;" (v"&amp;F183&amp;")",""))</f>
        <v/>
      </c>
      <c r="O183" s="37">
        <f>IF(A183="","",IF(AND(F183&lt;&gt;"",IFERROR(INDEX(Policies!$B:$B,MATCH(E183,Policies!$A:$A,0))&amp;"","")&lt;&gt;"",F183&amp;""&lt;&gt;IFERROR(INDEX(Policies!$B:$B,MATCH(E183,Policies!$A:$A,0))&amp;"","")),IF(COUNTIFS($A$4:$A$503,A183,$E$4:$E$503,E183,$F$4:$F$503,IFERROR(INDEX(Policies!$B:$B,MATCH(E183,Policies!$A:$A,0))&amp;"",""))&gt;0,"Replaced","Needs new version"),IF(AND(G183="Inform only",I183&lt;&gt;""),"Informed",IF(K183&lt;&gt;"","Confirmed",IF(I183="","Not sent",IF(TODAY()&gt;J183,"Overdue","Pending"))))))</f>
        <v/>
      </c>
      <c r="P183" s="37">
        <f>IF(O183&lt;&gt;"Confirmed","",IF(AND(G183="E-signature",L183&lt;&gt;"E-signature",L183&lt;&gt;"Policy software record"),"Needs e-signature",IF(AND(G183="Signature (paper or e-sign)",L183&lt;&gt;"E-signature",L183&lt;&gt;"Signed paper form",L183&lt;&gt;"Policy software record"),"Needs signature",IF(L183="","Add how confirmed",IF(M183="","Add proof link","Complete")))))</f>
        <v/>
      </c>
      <c r="Q183" s="43">
        <f>IF(O183="Overdue",DATEDIF(J183,TODAY(),"d"),"")</f>
        <v/>
      </c>
    </row>
    <row r="184">
      <c r="B184" s="37">
        <f>IF($A184="","",IFERROR(INDEX(People!$B:$B,MATCH($A184,People!$A:$A,0)),""))</f>
        <v/>
      </c>
      <c r="C184" s="37">
        <f>IF($A184="","",IFERROR(INDEX(People!$C:$C,MATCH($A184,People!$A:$A,0)),""))</f>
        <v/>
      </c>
      <c r="D184" s="37">
        <f>IF($A184="","",IFERROR(INDEX(People!$D:$D,MATCH($A184,People!$A:$A,0)),""))</f>
        <v/>
      </c>
      <c r="G184" s="37">
        <f>IF($E184="","",IFERROR(INDEX(Policies!$E:$E,MATCH($E184,Policies!$A:$A,0)),""))</f>
        <v/>
      </c>
      <c r="J184" s="41">
        <f>IF(OR(I184="",G184="Inform only"),"",I184+IFERROR(INDEX(Policies!$G:$G,MATCH(E184,Policies!$A:$A,0)),14))</f>
        <v/>
      </c>
      <c r="N184" s="37">
        <f>IF(OR(E184="",K184=""),"",IFERROR(INDEX(Policies!$H:$H,MATCH(E184,Policies!$A:$A,0))&amp;" (v"&amp;F184&amp;")",""))</f>
        <v/>
      </c>
      <c r="O184" s="37">
        <f>IF(A184="","",IF(AND(F184&lt;&gt;"",IFERROR(INDEX(Policies!$B:$B,MATCH(E184,Policies!$A:$A,0))&amp;"","")&lt;&gt;"",F184&amp;""&lt;&gt;IFERROR(INDEX(Policies!$B:$B,MATCH(E184,Policies!$A:$A,0))&amp;"","")),IF(COUNTIFS($A$4:$A$503,A184,$E$4:$E$503,E184,$F$4:$F$503,IFERROR(INDEX(Policies!$B:$B,MATCH(E184,Policies!$A:$A,0))&amp;"",""))&gt;0,"Replaced","Needs new version"),IF(AND(G184="Inform only",I184&lt;&gt;""),"Informed",IF(K184&lt;&gt;"","Confirmed",IF(I184="","Not sent",IF(TODAY()&gt;J184,"Overdue","Pending"))))))</f>
        <v/>
      </c>
      <c r="P184" s="37">
        <f>IF(O184&lt;&gt;"Confirmed","",IF(AND(G184="E-signature",L184&lt;&gt;"E-signature",L184&lt;&gt;"Policy software record"),"Needs e-signature",IF(AND(G184="Signature (paper or e-sign)",L184&lt;&gt;"E-signature",L184&lt;&gt;"Signed paper form",L184&lt;&gt;"Policy software record"),"Needs signature",IF(L184="","Add how confirmed",IF(M184="","Add proof link","Complete")))))</f>
        <v/>
      </c>
      <c r="Q184" s="43">
        <f>IF(O184="Overdue",DATEDIF(J184,TODAY(),"d"),"")</f>
        <v/>
      </c>
    </row>
    <row r="185">
      <c r="B185" s="37">
        <f>IF($A185="","",IFERROR(INDEX(People!$B:$B,MATCH($A185,People!$A:$A,0)),""))</f>
        <v/>
      </c>
      <c r="C185" s="37">
        <f>IF($A185="","",IFERROR(INDEX(People!$C:$C,MATCH($A185,People!$A:$A,0)),""))</f>
        <v/>
      </c>
      <c r="D185" s="37">
        <f>IF($A185="","",IFERROR(INDEX(People!$D:$D,MATCH($A185,People!$A:$A,0)),""))</f>
        <v/>
      </c>
      <c r="G185" s="37">
        <f>IF($E185="","",IFERROR(INDEX(Policies!$E:$E,MATCH($E185,Policies!$A:$A,0)),""))</f>
        <v/>
      </c>
      <c r="J185" s="41">
        <f>IF(OR(I185="",G185="Inform only"),"",I185+IFERROR(INDEX(Policies!$G:$G,MATCH(E185,Policies!$A:$A,0)),14))</f>
        <v/>
      </c>
      <c r="N185" s="37">
        <f>IF(OR(E185="",K185=""),"",IFERROR(INDEX(Policies!$H:$H,MATCH(E185,Policies!$A:$A,0))&amp;" (v"&amp;F185&amp;")",""))</f>
        <v/>
      </c>
      <c r="O185" s="37">
        <f>IF(A185="","",IF(AND(F185&lt;&gt;"",IFERROR(INDEX(Policies!$B:$B,MATCH(E185,Policies!$A:$A,0))&amp;"","")&lt;&gt;"",F185&amp;""&lt;&gt;IFERROR(INDEX(Policies!$B:$B,MATCH(E185,Policies!$A:$A,0))&amp;"","")),IF(COUNTIFS($A$4:$A$503,A185,$E$4:$E$503,E185,$F$4:$F$503,IFERROR(INDEX(Policies!$B:$B,MATCH(E185,Policies!$A:$A,0))&amp;"",""))&gt;0,"Replaced","Needs new version"),IF(AND(G185="Inform only",I185&lt;&gt;""),"Informed",IF(K185&lt;&gt;"","Confirmed",IF(I185="","Not sent",IF(TODAY()&gt;J185,"Overdue","Pending"))))))</f>
        <v/>
      </c>
      <c r="P185" s="37">
        <f>IF(O185&lt;&gt;"Confirmed","",IF(AND(G185="E-signature",L185&lt;&gt;"E-signature",L185&lt;&gt;"Policy software record"),"Needs e-signature",IF(AND(G185="Signature (paper or e-sign)",L185&lt;&gt;"E-signature",L185&lt;&gt;"Signed paper form",L185&lt;&gt;"Policy software record"),"Needs signature",IF(L185="","Add how confirmed",IF(M185="","Add proof link","Complete")))))</f>
        <v/>
      </c>
      <c r="Q185" s="43">
        <f>IF(O185="Overdue",DATEDIF(J185,TODAY(),"d"),"")</f>
        <v/>
      </c>
    </row>
    <row r="186">
      <c r="B186" s="37">
        <f>IF($A186="","",IFERROR(INDEX(People!$B:$B,MATCH($A186,People!$A:$A,0)),""))</f>
        <v/>
      </c>
      <c r="C186" s="37">
        <f>IF($A186="","",IFERROR(INDEX(People!$C:$C,MATCH($A186,People!$A:$A,0)),""))</f>
        <v/>
      </c>
      <c r="D186" s="37">
        <f>IF($A186="","",IFERROR(INDEX(People!$D:$D,MATCH($A186,People!$A:$A,0)),""))</f>
        <v/>
      </c>
      <c r="G186" s="37">
        <f>IF($E186="","",IFERROR(INDEX(Policies!$E:$E,MATCH($E186,Policies!$A:$A,0)),""))</f>
        <v/>
      </c>
      <c r="J186" s="41">
        <f>IF(OR(I186="",G186="Inform only"),"",I186+IFERROR(INDEX(Policies!$G:$G,MATCH(E186,Policies!$A:$A,0)),14))</f>
        <v/>
      </c>
      <c r="N186" s="37">
        <f>IF(OR(E186="",K186=""),"",IFERROR(INDEX(Policies!$H:$H,MATCH(E186,Policies!$A:$A,0))&amp;" (v"&amp;F186&amp;")",""))</f>
        <v/>
      </c>
      <c r="O186" s="37">
        <f>IF(A186="","",IF(AND(F186&lt;&gt;"",IFERROR(INDEX(Policies!$B:$B,MATCH(E186,Policies!$A:$A,0))&amp;"","")&lt;&gt;"",F186&amp;""&lt;&gt;IFERROR(INDEX(Policies!$B:$B,MATCH(E186,Policies!$A:$A,0))&amp;"","")),IF(COUNTIFS($A$4:$A$503,A186,$E$4:$E$503,E186,$F$4:$F$503,IFERROR(INDEX(Policies!$B:$B,MATCH(E186,Policies!$A:$A,0))&amp;"",""))&gt;0,"Replaced","Needs new version"),IF(AND(G186="Inform only",I186&lt;&gt;""),"Informed",IF(K186&lt;&gt;"","Confirmed",IF(I186="","Not sent",IF(TODAY()&gt;J186,"Overdue","Pending"))))))</f>
        <v/>
      </c>
      <c r="P186" s="37">
        <f>IF(O186&lt;&gt;"Confirmed","",IF(AND(G186="E-signature",L186&lt;&gt;"E-signature",L186&lt;&gt;"Policy software record"),"Needs e-signature",IF(AND(G186="Signature (paper or e-sign)",L186&lt;&gt;"E-signature",L186&lt;&gt;"Signed paper form",L186&lt;&gt;"Policy software record"),"Needs signature",IF(L186="","Add how confirmed",IF(M186="","Add proof link","Complete")))))</f>
        <v/>
      </c>
      <c r="Q186" s="43">
        <f>IF(O186="Overdue",DATEDIF(J186,TODAY(),"d"),"")</f>
        <v/>
      </c>
    </row>
    <row r="187">
      <c r="B187" s="37">
        <f>IF($A187="","",IFERROR(INDEX(People!$B:$B,MATCH($A187,People!$A:$A,0)),""))</f>
        <v/>
      </c>
      <c r="C187" s="37">
        <f>IF($A187="","",IFERROR(INDEX(People!$C:$C,MATCH($A187,People!$A:$A,0)),""))</f>
        <v/>
      </c>
      <c r="D187" s="37">
        <f>IF($A187="","",IFERROR(INDEX(People!$D:$D,MATCH($A187,People!$A:$A,0)),""))</f>
        <v/>
      </c>
      <c r="G187" s="37">
        <f>IF($E187="","",IFERROR(INDEX(Policies!$E:$E,MATCH($E187,Policies!$A:$A,0)),""))</f>
        <v/>
      </c>
      <c r="J187" s="41">
        <f>IF(OR(I187="",G187="Inform only"),"",I187+IFERROR(INDEX(Policies!$G:$G,MATCH(E187,Policies!$A:$A,0)),14))</f>
        <v/>
      </c>
      <c r="N187" s="37">
        <f>IF(OR(E187="",K187=""),"",IFERROR(INDEX(Policies!$H:$H,MATCH(E187,Policies!$A:$A,0))&amp;" (v"&amp;F187&amp;")",""))</f>
        <v/>
      </c>
      <c r="O187" s="37">
        <f>IF(A187="","",IF(AND(F187&lt;&gt;"",IFERROR(INDEX(Policies!$B:$B,MATCH(E187,Policies!$A:$A,0))&amp;"","")&lt;&gt;"",F187&amp;""&lt;&gt;IFERROR(INDEX(Policies!$B:$B,MATCH(E187,Policies!$A:$A,0))&amp;"","")),IF(COUNTIFS($A$4:$A$503,A187,$E$4:$E$503,E187,$F$4:$F$503,IFERROR(INDEX(Policies!$B:$B,MATCH(E187,Policies!$A:$A,0))&amp;"",""))&gt;0,"Replaced","Needs new version"),IF(AND(G187="Inform only",I187&lt;&gt;""),"Informed",IF(K187&lt;&gt;"","Confirmed",IF(I187="","Not sent",IF(TODAY()&gt;J187,"Overdue","Pending"))))))</f>
        <v/>
      </c>
      <c r="P187" s="37">
        <f>IF(O187&lt;&gt;"Confirmed","",IF(AND(G187="E-signature",L187&lt;&gt;"E-signature",L187&lt;&gt;"Policy software record"),"Needs e-signature",IF(AND(G187="Signature (paper or e-sign)",L187&lt;&gt;"E-signature",L187&lt;&gt;"Signed paper form",L187&lt;&gt;"Policy software record"),"Needs signature",IF(L187="","Add how confirmed",IF(M187="","Add proof link","Complete")))))</f>
        <v/>
      </c>
      <c r="Q187" s="43">
        <f>IF(O187="Overdue",DATEDIF(J187,TODAY(),"d"),"")</f>
        <v/>
      </c>
    </row>
    <row r="188">
      <c r="B188" s="37">
        <f>IF($A188="","",IFERROR(INDEX(People!$B:$B,MATCH($A188,People!$A:$A,0)),""))</f>
        <v/>
      </c>
      <c r="C188" s="37">
        <f>IF($A188="","",IFERROR(INDEX(People!$C:$C,MATCH($A188,People!$A:$A,0)),""))</f>
        <v/>
      </c>
      <c r="D188" s="37">
        <f>IF($A188="","",IFERROR(INDEX(People!$D:$D,MATCH($A188,People!$A:$A,0)),""))</f>
        <v/>
      </c>
      <c r="G188" s="37">
        <f>IF($E188="","",IFERROR(INDEX(Policies!$E:$E,MATCH($E188,Policies!$A:$A,0)),""))</f>
        <v/>
      </c>
      <c r="J188" s="41">
        <f>IF(OR(I188="",G188="Inform only"),"",I188+IFERROR(INDEX(Policies!$G:$G,MATCH(E188,Policies!$A:$A,0)),14))</f>
        <v/>
      </c>
      <c r="N188" s="37">
        <f>IF(OR(E188="",K188=""),"",IFERROR(INDEX(Policies!$H:$H,MATCH(E188,Policies!$A:$A,0))&amp;" (v"&amp;F188&amp;")",""))</f>
        <v/>
      </c>
      <c r="O188" s="37">
        <f>IF(A188="","",IF(AND(F188&lt;&gt;"",IFERROR(INDEX(Policies!$B:$B,MATCH(E188,Policies!$A:$A,0))&amp;"","")&lt;&gt;"",F188&amp;""&lt;&gt;IFERROR(INDEX(Policies!$B:$B,MATCH(E188,Policies!$A:$A,0))&amp;"","")),IF(COUNTIFS($A$4:$A$503,A188,$E$4:$E$503,E188,$F$4:$F$503,IFERROR(INDEX(Policies!$B:$B,MATCH(E188,Policies!$A:$A,0))&amp;"",""))&gt;0,"Replaced","Needs new version"),IF(AND(G188="Inform only",I188&lt;&gt;""),"Informed",IF(K188&lt;&gt;"","Confirmed",IF(I188="","Not sent",IF(TODAY()&gt;J188,"Overdue","Pending"))))))</f>
        <v/>
      </c>
      <c r="P188" s="37">
        <f>IF(O188&lt;&gt;"Confirmed","",IF(AND(G188="E-signature",L188&lt;&gt;"E-signature",L188&lt;&gt;"Policy software record"),"Needs e-signature",IF(AND(G188="Signature (paper or e-sign)",L188&lt;&gt;"E-signature",L188&lt;&gt;"Signed paper form",L188&lt;&gt;"Policy software record"),"Needs signature",IF(L188="","Add how confirmed",IF(M188="","Add proof link","Complete")))))</f>
        <v/>
      </c>
      <c r="Q188" s="43">
        <f>IF(O188="Overdue",DATEDIF(J188,TODAY(),"d"),"")</f>
        <v/>
      </c>
    </row>
    <row r="189">
      <c r="B189" s="37">
        <f>IF($A189="","",IFERROR(INDEX(People!$B:$B,MATCH($A189,People!$A:$A,0)),""))</f>
        <v/>
      </c>
      <c r="C189" s="37">
        <f>IF($A189="","",IFERROR(INDEX(People!$C:$C,MATCH($A189,People!$A:$A,0)),""))</f>
        <v/>
      </c>
      <c r="D189" s="37">
        <f>IF($A189="","",IFERROR(INDEX(People!$D:$D,MATCH($A189,People!$A:$A,0)),""))</f>
        <v/>
      </c>
      <c r="G189" s="37">
        <f>IF($E189="","",IFERROR(INDEX(Policies!$E:$E,MATCH($E189,Policies!$A:$A,0)),""))</f>
        <v/>
      </c>
      <c r="J189" s="41">
        <f>IF(OR(I189="",G189="Inform only"),"",I189+IFERROR(INDEX(Policies!$G:$G,MATCH(E189,Policies!$A:$A,0)),14))</f>
        <v/>
      </c>
      <c r="N189" s="37">
        <f>IF(OR(E189="",K189=""),"",IFERROR(INDEX(Policies!$H:$H,MATCH(E189,Policies!$A:$A,0))&amp;" (v"&amp;F189&amp;")",""))</f>
        <v/>
      </c>
      <c r="O189" s="37">
        <f>IF(A189="","",IF(AND(F189&lt;&gt;"",IFERROR(INDEX(Policies!$B:$B,MATCH(E189,Policies!$A:$A,0))&amp;"","")&lt;&gt;"",F189&amp;""&lt;&gt;IFERROR(INDEX(Policies!$B:$B,MATCH(E189,Policies!$A:$A,0))&amp;"","")),IF(COUNTIFS($A$4:$A$503,A189,$E$4:$E$503,E189,$F$4:$F$503,IFERROR(INDEX(Policies!$B:$B,MATCH(E189,Policies!$A:$A,0))&amp;"",""))&gt;0,"Replaced","Needs new version"),IF(AND(G189="Inform only",I189&lt;&gt;""),"Informed",IF(K189&lt;&gt;"","Confirmed",IF(I189="","Not sent",IF(TODAY()&gt;J189,"Overdue","Pending"))))))</f>
        <v/>
      </c>
      <c r="P189" s="37">
        <f>IF(O189&lt;&gt;"Confirmed","",IF(AND(G189="E-signature",L189&lt;&gt;"E-signature",L189&lt;&gt;"Policy software record"),"Needs e-signature",IF(AND(G189="Signature (paper or e-sign)",L189&lt;&gt;"E-signature",L189&lt;&gt;"Signed paper form",L189&lt;&gt;"Policy software record"),"Needs signature",IF(L189="","Add how confirmed",IF(M189="","Add proof link","Complete")))))</f>
        <v/>
      </c>
      <c r="Q189" s="43">
        <f>IF(O189="Overdue",DATEDIF(J189,TODAY(),"d"),"")</f>
        <v/>
      </c>
    </row>
    <row r="190">
      <c r="B190" s="37">
        <f>IF($A190="","",IFERROR(INDEX(People!$B:$B,MATCH($A190,People!$A:$A,0)),""))</f>
        <v/>
      </c>
      <c r="C190" s="37">
        <f>IF($A190="","",IFERROR(INDEX(People!$C:$C,MATCH($A190,People!$A:$A,0)),""))</f>
        <v/>
      </c>
      <c r="D190" s="37">
        <f>IF($A190="","",IFERROR(INDEX(People!$D:$D,MATCH($A190,People!$A:$A,0)),""))</f>
        <v/>
      </c>
      <c r="G190" s="37">
        <f>IF($E190="","",IFERROR(INDEX(Policies!$E:$E,MATCH($E190,Policies!$A:$A,0)),""))</f>
        <v/>
      </c>
      <c r="J190" s="41">
        <f>IF(OR(I190="",G190="Inform only"),"",I190+IFERROR(INDEX(Policies!$G:$G,MATCH(E190,Policies!$A:$A,0)),14))</f>
        <v/>
      </c>
      <c r="N190" s="37">
        <f>IF(OR(E190="",K190=""),"",IFERROR(INDEX(Policies!$H:$H,MATCH(E190,Policies!$A:$A,0))&amp;" (v"&amp;F190&amp;")",""))</f>
        <v/>
      </c>
      <c r="O190" s="37">
        <f>IF(A190="","",IF(AND(F190&lt;&gt;"",IFERROR(INDEX(Policies!$B:$B,MATCH(E190,Policies!$A:$A,0))&amp;"","")&lt;&gt;"",F190&amp;""&lt;&gt;IFERROR(INDEX(Policies!$B:$B,MATCH(E190,Policies!$A:$A,0))&amp;"","")),IF(COUNTIFS($A$4:$A$503,A190,$E$4:$E$503,E190,$F$4:$F$503,IFERROR(INDEX(Policies!$B:$B,MATCH(E190,Policies!$A:$A,0))&amp;"",""))&gt;0,"Replaced","Needs new version"),IF(AND(G190="Inform only",I190&lt;&gt;""),"Informed",IF(K190&lt;&gt;"","Confirmed",IF(I190="","Not sent",IF(TODAY()&gt;J190,"Overdue","Pending"))))))</f>
        <v/>
      </c>
      <c r="P190" s="37">
        <f>IF(O190&lt;&gt;"Confirmed","",IF(AND(G190="E-signature",L190&lt;&gt;"E-signature",L190&lt;&gt;"Policy software record"),"Needs e-signature",IF(AND(G190="Signature (paper or e-sign)",L190&lt;&gt;"E-signature",L190&lt;&gt;"Signed paper form",L190&lt;&gt;"Policy software record"),"Needs signature",IF(L190="","Add how confirmed",IF(M190="","Add proof link","Complete")))))</f>
        <v/>
      </c>
      <c r="Q190" s="43">
        <f>IF(O190="Overdue",DATEDIF(J190,TODAY(),"d"),"")</f>
        <v/>
      </c>
    </row>
    <row r="191">
      <c r="B191" s="37">
        <f>IF($A191="","",IFERROR(INDEX(People!$B:$B,MATCH($A191,People!$A:$A,0)),""))</f>
        <v/>
      </c>
      <c r="C191" s="37">
        <f>IF($A191="","",IFERROR(INDEX(People!$C:$C,MATCH($A191,People!$A:$A,0)),""))</f>
        <v/>
      </c>
      <c r="D191" s="37">
        <f>IF($A191="","",IFERROR(INDEX(People!$D:$D,MATCH($A191,People!$A:$A,0)),""))</f>
        <v/>
      </c>
      <c r="G191" s="37">
        <f>IF($E191="","",IFERROR(INDEX(Policies!$E:$E,MATCH($E191,Policies!$A:$A,0)),""))</f>
        <v/>
      </c>
      <c r="J191" s="41">
        <f>IF(OR(I191="",G191="Inform only"),"",I191+IFERROR(INDEX(Policies!$G:$G,MATCH(E191,Policies!$A:$A,0)),14))</f>
        <v/>
      </c>
      <c r="N191" s="37">
        <f>IF(OR(E191="",K191=""),"",IFERROR(INDEX(Policies!$H:$H,MATCH(E191,Policies!$A:$A,0))&amp;" (v"&amp;F191&amp;")",""))</f>
        <v/>
      </c>
      <c r="O191" s="37">
        <f>IF(A191="","",IF(AND(F191&lt;&gt;"",IFERROR(INDEX(Policies!$B:$B,MATCH(E191,Policies!$A:$A,0))&amp;"","")&lt;&gt;"",F191&amp;""&lt;&gt;IFERROR(INDEX(Policies!$B:$B,MATCH(E191,Policies!$A:$A,0))&amp;"","")),IF(COUNTIFS($A$4:$A$503,A191,$E$4:$E$503,E191,$F$4:$F$503,IFERROR(INDEX(Policies!$B:$B,MATCH(E191,Policies!$A:$A,0))&amp;"",""))&gt;0,"Replaced","Needs new version"),IF(AND(G191="Inform only",I191&lt;&gt;""),"Informed",IF(K191&lt;&gt;"","Confirmed",IF(I191="","Not sent",IF(TODAY()&gt;J191,"Overdue","Pending"))))))</f>
        <v/>
      </c>
      <c r="P191" s="37">
        <f>IF(O191&lt;&gt;"Confirmed","",IF(AND(G191="E-signature",L191&lt;&gt;"E-signature",L191&lt;&gt;"Policy software record"),"Needs e-signature",IF(AND(G191="Signature (paper or e-sign)",L191&lt;&gt;"E-signature",L191&lt;&gt;"Signed paper form",L191&lt;&gt;"Policy software record"),"Needs signature",IF(L191="","Add how confirmed",IF(M191="","Add proof link","Complete")))))</f>
        <v/>
      </c>
      <c r="Q191" s="43">
        <f>IF(O191="Overdue",DATEDIF(J191,TODAY(),"d"),"")</f>
        <v/>
      </c>
    </row>
    <row r="192">
      <c r="B192" s="37">
        <f>IF($A192="","",IFERROR(INDEX(People!$B:$B,MATCH($A192,People!$A:$A,0)),""))</f>
        <v/>
      </c>
      <c r="C192" s="37">
        <f>IF($A192="","",IFERROR(INDEX(People!$C:$C,MATCH($A192,People!$A:$A,0)),""))</f>
        <v/>
      </c>
      <c r="D192" s="37">
        <f>IF($A192="","",IFERROR(INDEX(People!$D:$D,MATCH($A192,People!$A:$A,0)),""))</f>
        <v/>
      </c>
      <c r="G192" s="37">
        <f>IF($E192="","",IFERROR(INDEX(Policies!$E:$E,MATCH($E192,Policies!$A:$A,0)),""))</f>
        <v/>
      </c>
      <c r="J192" s="41">
        <f>IF(OR(I192="",G192="Inform only"),"",I192+IFERROR(INDEX(Policies!$G:$G,MATCH(E192,Policies!$A:$A,0)),14))</f>
        <v/>
      </c>
      <c r="N192" s="37">
        <f>IF(OR(E192="",K192=""),"",IFERROR(INDEX(Policies!$H:$H,MATCH(E192,Policies!$A:$A,0))&amp;" (v"&amp;F192&amp;")",""))</f>
        <v/>
      </c>
      <c r="O192" s="37">
        <f>IF(A192="","",IF(AND(F192&lt;&gt;"",IFERROR(INDEX(Policies!$B:$B,MATCH(E192,Policies!$A:$A,0))&amp;"","")&lt;&gt;"",F192&amp;""&lt;&gt;IFERROR(INDEX(Policies!$B:$B,MATCH(E192,Policies!$A:$A,0))&amp;"","")),IF(COUNTIFS($A$4:$A$503,A192,$E$4:$E$503,E192,$F$4:$F$503,IFERROR(INDEX(Policies!$B:$B,MATCH(E192,Policies!$A:$A,0))&amp;"",""))&gt;0,"Replaced","Needs new version"),IF(AND(G192="Inform only",I192&lt;&gt;""),"Informed",IF(K192&lt;&gt;"","Confirmed",IF(I192="","Not sent",IF(TODAY()&gt;J192,"Overdue","Pending"))))))</f>
        <v/>
      </c>
      <c r="P192" s="37">
        <f>IF(O192&lt;&gt;"Confirmed","",IF(AND(G192="E-signature",L192&lt;&gt;"E-signature",L192&lt;&gt;"Policy software record"),"Needs e-signature",IF(AND(G192="Signature (paper or e-sign)",L192&lt;&gt;"E-signature",L192&lt;&gt;"Signed paper form",L192&lt;&gt;"Policy software record"),"Needs signature",IF(L192="","Add how confirmed",IF(M192="","Add proof link","Complete")))))</f>
        <v/>
      </c>
      <c r="Q192" s="43">
        <f>IF(O192="Overdue",DATEDIF(J192,TODAY(),"d"),"")</f>
        <v/>
      </c>
    </row>
    <row r="193">
      <c r="B193" s="37">
        <f>IF($A193="","",IFERROR(INDEX(People!$B:$B,MATCH($A193,People!$A:$A,0)),""))</f>
        <v/>
      </c>
      <c r="C193" s="37">
        <f>IF($A193="","",IFERROR(INDEX(People!$C:$C,MATCH($A193,People!$A:$A,0)),""))</f>
        <v/>
      </c>
      <c r="D193" s="37">
        <f>IF($A193="","",IFERROR(INDEX(People!$D:$D,MATCH($A193,People!$A:$A,0)),""))</f>
        <v/>
      </c>
      <c r="G193" s="37">
        <f>IF($E193="","",IFERROR(INDEX(Policies!$E:$E,MATCH($E193,Policies!$A:$A,0)),""))</f>
        <v/>
      </c>
      <c r="J193" s="41">
        <f>IF(OR(I193="",G193="Inform only"),"",I193+IFERROR(INDEX(Policies!$G:$G,MATCH(E193,Policies!$A:$A,0)),14))</f>
        <v/>
      </c>
      <c r="N193" s="37">
        <f>IF(OR(E193="",K193=""),"",IFERROR(INDEX(Policies!$H:$H,MATCH(E193,Policies!$A:$A,0))&amp;" (v"&amp;F193&amp;")",""))</f>
        <v/>
      </c>
      <c r="O193" s="37">
        <f>IF(A193="","",IF(AND(F193&lt;&gt;"",IFERROR(INDEX(Policies!$B:$B,MATCH(E193,Policies!$A:$A,0))&amp;"","")&lt;&gt;"",F193&amp;""&lt;&gt;IFERROR(INDEX(Policies!$B:$B,MATCH(E193,Policies!$A:$A,0))&amp;"","")),IF(COUNTIFS($A$4:$A$503,A193,$E$4:$E$503,E193,$F$4:$F$503,IFERROR(INDEX(Policies!$B:$B,MATCH(E193,Policies!$A:$A,0))&amp;"",""))&gt;0,"Replaced","Needs new version"),IF(AND(G193="Inform only",I193&lt;&gt;""),"Informed",IF(K193&lt;&gt;"","Confirmed",IF(I193="","Not sent",IF(TODAY()&gt;J193,"Overdue","Pending"))))))</f>
        <v/>
      </c>
      <c r="P193" s="37">
        <f>IF(O193&lt;&gt;"Confirmed","",IF(AND(G193="E-signature",L193&lt;&gt;"E-signature",L193&lt;&gt;"Policy software record"),"Needs e-signature",IF(AND(G193="Signature (paper or e-sign)",L193&lt;&gt;"E-signature",L193&lt;&gt;"Signed paper form",L193&lt;&gt;"Policy software record"),"Needs signature",IF(L193="","Add how confirmed",IF(M193="","Add proof link","Complete")))))</f>
        <v/>
      </c>
      <c r="Q193" s="43">
        <f>IF(O193="Overdue",DATEDIF(J193,TODAY(),"d"),"")</f>
        <v/>
      </c>
    </row>
    <row r="194">
      <c r="B194" s="37">
        <f>IF($A194="","",IFERROR(INDEX(People!$B:$B,MATCH($A194,People!$A:$A,0)),""))</f>
        <v/>
      </c>
      <c r="C194" s="37">
        <f>IF($A194="","",IFERROR(INDEX(People!$C:$C,MATCH($A194,People!$A:$A,0)),""))</f>
        <v/>
      </c>
      <c r="D194" s="37">
        <f>IF($A194="","",IFERROR(INDEX(People!$D:$D,MATCH($A194,People!$A:$A,0)),""))</f>
        <v/>
      </c>
      <c r="G194" s="37">
        <f>IF($E194="","",IFERROR(INDEX(Policies!$E:$E,MATCH($E194,Policies!$A:$A,0)),""))</f>
        <v/>
      </c>
      <c r="J194" s="41">
        <f>IF(OR(I194="",G194="Inform only"),"",I194+IFERROR(INDEX(Policies!$G:$G,MATCH(E194,Policies!$A:$A,0)),14))</f>
        <v/>
      </c>
      <c r="N194" s="37">
        <f>IF(OR(E194="",K194=""),"",IFERROR(INDEX(Policies!$H:$H,MATCH(E194,Policies!$A:$A,0))&amp;" (v"&amp;F194&amp;")",""))</f>
        <v/>
      </c>
      <c r="O194" s="37">
        <f>IF(A194="","",IF(AND(F194&lt;&gt;"",IFERROR(INDEX(Policies!$B:$B,MATCH(E194,Policies!$A:$A,0))&amp;"","")&lt;&gt;"",F194&amp;""&lt;&gt;IFERROR(INDEX(Policies!$B:$B,MATCH(E194,Policies!$A:$A,0))&amp;"","")),IF(COUNTIFS($A$4:$A$503,A194,$E$4:$E$503,E194,$F$4:$F$503,IFERROR(INDEX(Policies!$B:$B,MATCH(E194,Policies!$A:$A,0))&amp;"",""))&gt;0,"Replaced","Needs new version"),IF(AND(G194="Inform only",I194&lt;&gt;""),"Informed",IF(K194&lt;&gt;"","Confirmed",IF(I194="","Not sent",IF(TODAY()&gt;J194,"Overdue","Pending"))))))</f>
        <v/>
      </c>
      <c r="P194" s="37">
        <f>IF(O194&lt;&gt;"Confirmed","",IF(AND(G194="E-signature",L194&lt;&gt;"E-signature",L194&lt;&gt;"Policy software record"),"Needs e-signature",IF(AND(G194="Signature (paper or e-sign)",L194&lt;&gt;"E-signature",L194&lt;&gt;"Signed paper form",L194&lt;&gt;"Policy software record"),"Needs signature",IF(L194="","Add how confirmed",IF(M194="","Add proof link","Complete")))))</f>
        <v/>
      </c>
      <c r="Q194" s="43">
        <f>IF(O194="Overdue",DATEDIF(J194,TODAY(),"d"),"")</f>
        <v/>
      </c>
    </row>
    <row r="195">
      <c r="B195" s="37">
        <f>IF($A195="","",IFERROR(INDEX(People!$B:$B,MATCH($A195,People!$A:$A,0)),""))</f>
        <v/>
      </c>
      <c r="C195" s="37">
        <f>IF($A195="","",IFERROR(INDEX(People!$C:$C,MATCH($A195,People!$A:$A,0)),""))</f>
        <v/>
      </c>
      <c r="D195" s="37">
        <f>IF($A195="","",IFERROR(INDEX(People!$D:$D,MATCH($A195,People!$A:$A,0)),""))</f>
        <v/>
      </c>
      <c r="G195" s="37">
        <f>IF($E195="","",IFERROR(INDEX(Policies!$E:$E,MATCH($E195,Policies!$A:$A,0)),""))</f>
        <v/>
      </c>
      <c r="J195" s="41">
        <f>IF(OR(I195="",G195="Inform only"),"",I195+IFERROR(INDEX(Policies!$G:$G,MATCH(E195,Policies!$A:$A,0)),14))</f>
        <v/>
      </c>
      <c r="N195" s="37">
        <f>IF(OR(E195="",K195=""),"",IFERROR(INDEX(Policies!$H:$H,MATCH(E195,Policies!$A:$A,0))&amp;" (v"&amp;F195&amp;")",""))</f>
        <v/>
      </c>
      <c r="O195" s="37">
        <f>IF(A195="","",IF(AND(F195&lt;&gt;"",IFERROR(INDEX(Policies!$B:$B,MATCH(E195,Policies!$A:$A,0))&amp;"","")&lt;&gt;"",F195&amp;""&lt;&gt;IFERROR(INDEX(Policies!$B:$B,MATCH(E195,Policies!$A:$A,0))&amp;"","")),IF(COUNTIFS($A$4:$A$503,A195,$E$4:$E$503,E195,$F$4:$F$503,IFERROR(INDEX(Policies!$B:$B,MATCH(E195,Policies!$A:$A,0))&amp;"",""))&gt;0,"Replaced","Needs new version"),IF(AND(G195="Inform only",I195&lt;&gt;""),"Informed",IF(K195&lt;&gt;"","Confirmed",IF(I195="","Not sent",IF(TODAY()&gt;J195,"Overdue","Pending"))))))</f>
        <v/>
      </c>
      <c r="P195" s="37">
        <f>IF(O195&lt;&gt;"Confirmed","",IF(AND(G195="E-signature",L195&lt;&gt;"E-signature",L195&lt;&gt;"Policy software record"),"Needs e-signature",IF(AND(G195="Signature (paper or e-sign)",L195&lt;&gt;"E-signature",L195&lt;&gt;"Signed paper form",L195&lt;&gt;"Policy software record"),"Needs signature",IF(L195="","Add how confirmed",IF(M195="","Add proof link","Complete")))))</f>
        <v/>
      </c>
      <c r="Q195" s="43">
        <f>IF(O195="Overdue",DATEDIF(J195,TODAY(),"d"),"")</f>
        <v/>
      </c>
    </row>
    <row r="196">
      <c r="B196" s="37">
        <f>IF($A196="","",IFERROR(INDEX(People!$B:$B,MATCH($A196,People!$A:$A,0)),""))</f>
        <v/>
      </c>
      <c r="C196" s="37">
        <f>IF($A196="","",IFERROR(INDEX(People!$C:$C,MATCH($A196,People!$A:$A,0)),""))</f>
        <v/>
      </c>
      <c r="D196" s="37">
        <f>IF($A196="","",IFERROR(INDEX(People!$D:$D,MATCH($A196,People!$A:$A,0)),""))</f>
        <v/>
      </c>
      <c r="G196" s="37">
        <f>IF($E196="","",IFERROR(INDEX(Policies!$E:$E,MATCH($E196,Policies!$A:$A,0)),""))</f>
        <v/>
      </c>
      <c r="J196" s="41">
        <f>IF(OR(I196="",G196="Inform only"),"",I196+IFERROR(INDEX(Policies!$G:$G,MATCH(E196,Policies!$A:$A,0)),14))</f>
        <v/>
      </c>
      <c r="N196" s="37">
        <f>IF(OR(E196="",K196=""),"",IFERROR(INDEX(Policies!$H:$H,MATCH(E196,Policies!$A:$A,0))&amp;" (v"&amp;F196&amp;")",""))</f>
        <v/>
      </c>
      <c r="O196" s="37">
        <f>IF(A196="","",IF(AND(F196&lt;&gt;"",IFERROR(INDEX(Policies!$B:$B,MATCH(E196,Policies!$A:$A,0))&amp;"","")&lt;&gt;"",F196&amp;""&lt;&gt;IFERROR(INDEX(Policies!$B:$B,MATCH(E196,Policies!$A:$A,0))&amp;"","")),IF(COUNTIFS($A$4:$A$503,A196,$E$4:$E$503,E196,$F$4:$F$503,IFERROR(INDEX(Policies!$B:$B,MATCH(E196,Policies!$A:$A,0))&amp;"",""))&gt;0,"Replaced","Needs new version"),IF(AND(G196="Inform only",I196&lt;&gt;""),"Informed",IF(K196&lt;&gt;"","Confirmed",IF(I196="","Not sent",IF(TODAY()&gt;J196,"Overdue","Pending"))))))</f>
        <v/>
      </c>
      <c r="P196" s="37">
        <f>IF(O196&lt;&gt;"Confirmed","",IF(AND(G196="E-signature",L196&lt;&gt;"E-signature",L196&lt;&gt;"Policy software record"),"Needs e-signature",IF(AND(G196="Signature (paper or e-sign)",L196&lt;&gt;"E-signature",L196&lt;&gt;"Signed paper form",L196&lt;&gt;"Policy software record"),"Needs signature",IF(L196="","Add how confirmed",IF(M196="","Add proof link","Complete")))))</f>
        <v/>
      </c>
      <c r="Q196" s="43">
        <f>IF(O196="Overdue",DATEDIF(J196,TODAY(),"d"),"")</f>
        <v/>
      </c>
    </row>
    <row r="197">
      <c r="B197" s="37">
        <f>IF($A197="","",IFERROR(INDEX(People!$B:$B,MATCH($A197,People!$A:$A,0)),""))</f>
        <v/>
      </c>
      <c r="C197" s="37">
        <f>IF($A197="","",IFERROR(INDEX(People!$C:$C,MATCH($A197,People!$A:$A,0)),""))</f>
        <v/>
      </c>
      <c r="D197" s="37">
        <f>IF($A197="","",IFERROR(INDEX(People!$D:$D,MATCH($A197,People!$A:$A,0)),""))</f>
        <v/>
      </c>
      <c r="G197" s="37">
        <f>IF($E197="","",IFERROR(INDEX(Policies!$E:$E,MATCH($E197,Policies!$A:$A,0)),""))</f>
        <v/>
      </c>
      <c r="J197" s="41">
        <f>IF(OR(I197="",G197="Inform only"),"",I197+IFERROR(INDEX(Policies!$G:$G,MATCH(E197,Policies!$A:$A,0)),14))</f>
        <v/>
      </c>
      <c r="N197" s="37">
        <f>IF(OR(E197="",K197=""),"",IFERROR(INDEX(Policies!$H:$H,MATCH(E197,Policies!$A:$A,0))&amp;" (v"&amp;F197&amp;")",""))</f>
        <v/>
      </c>
      <c r="O197" s="37">
        <f>IF(A197="","",IF(AND(F197&lt;&gt;"",IFERROR(INDEX(Policies!$B:$B,MATCH(E197,Policies!$A:$A,0))&amp;"","")&lt;&gt;"",F197&amp;""&lt;&gt;IFERROR(INDEX(Policies!$B:$B,MATCH(E197,Policies!$A:$A,0))&amp;"","")),IF(COUNTIFS($A$4:$A$503,A197,$E$4:$E$503,E197,$F$4:$F$503,IFERROR(INDEX(Policies!$B:$B,MATCH(E197,Policies!$A:$A,0))&amp;"",""))&gt;0,"Replaced","Needs new version"),IF(AND(G197="Inform only",I197&lt;&gt;""),"Informed",IF(K197&lt;&gt;"","Confirmed",IF(I197="","Not sent",IF(TODAY()&gt;J197,"Overdue","Pending"))))))</f>
        <v/>
      </c>
      <c r="P197" s="37">
        <f>IF(O197&lt;&gt;"Confirmed","",IF(AND(G197="E-signature",L197&lt;&gt;"E-signature",L197&lt;&gt;"Policy software record"),"Needs e-signature",IF(AND(G197="Signature (paper or e-sign)",L197&lt;&gt;"E-signature",L197&lt;&gt;"Signed paper form",L197&lt;&gt;"Policy software record"),"Needs signature",IF(L197="","Add how confirmed",IF(M197="","Add proof link","Complete")))))</f>
        <v/>
      </c>
      <c r="Q197" s="43">
        <f>IF(O197="Overdue",DATEDIF(J197,TODAY(),"d"),"")</f>
        <v/>
      </c>
    </row>
    <row r="198">
      <c r="B198" s="37">
        <f>IF($A198="","",IFERROR(INDEX(People!$B:$B,MATCH($A198,People!$A:$A,0)),""))</f>
        <v/>
      </c>
      <c r="C198" s="37">
        <f>IF($A198="","",IFERROR(INDEX(People!$C:$C,MATCH($A198,People!$A:$A,0)),""))</f>
        <v/>
      </c>
      <c r="D198" s="37">
        <f>IF($A198="","",IFERROR(INDEX(People!$D:$D,MATCH($A198,People!$A:$A,0)),""))</f>
        <v/>
      </c>
      <c r="G198" s="37">
        <f>IF($E198="","",IFERROR(INDEX(Policies!$E:$E,MATCH($E198,Policies!$A:$A,0)),""))</f>
        <v/>
      </c>
      <c r="J198" s="41">
        <f>IF(OR(I198="",G198="Inform only"),"",I198+IFERROR(INDEX(Policies!$G:$G,MATCH(E198,Policies!$A:$A,0)),14))</f>
        <v/>
      </c>
      <c r="N198" s="37">
        <f>IF(OR(E198="",K198=""),"",IFERROR(INDEX(Policies!$H:$H,MATCH(E198,Policies!$A:$A,0))&amp;" (v"&amp;F198&amp;")",""))</f>
        <v/>
      </c>
      <c r="O198" s="37">
        <f>IF(A198="","",IF(AND(F198&lt;&gt;"",IFERROR(INDEX(Policies!$B:$B,MATCH(E198,Policies!$A:$A,0))&amp;"","")&lt;&gt;"",F198&amp;""&lt;&gt;IFERROR(INDEX(Policies!$B:$B,MATCH(E198,Policies!$A:$A,0))&amp;"","")),IF(COUNTIFS($A$4:$A$503,A198,$E$4:$E$503,E198,$F$4:$F$503,IFERROR(INDEX(Policies!$B:$B,MATCH(E198,Policies!$A:$A,0))&amp;"",""))&gt;0,"Replaced","Needs new version"),IF(AND(G198="Inform only",I198&lt;&gt;""),"Informed",IF(K198&lt;&gt;"","Confirmed",IF(I198="","Not sent",IF(TODAY()&gt;J198,"Overdue","Pending"))))))</f>
        <v/>
      </c>
      <c r="P198" s="37">
        <f>IF(O198&lt;&gt;"Confirmed","",IF(AND(G198="E-signature",L198&lt;&gt;"E-signature",L198&lt;&gt;"Policy software record"),"Needs e-signature",IF(AND(G198="Signature (paper or e-sign)",L198&lt;&gt;"E-signature",L198&lt;&gt;"Signed paper form",L198&lt;&gt;"Policy software record"),"Needs signature",IF(L198="","Add how confirmed",IF(M198="","Add proof link","Complete")))))</f>
        <v/>
      </c>
      <c r="Q198" s="43">
        <f>IF(O198="Overdue",DATEDIF(J198,TODAY(),"d"),"")</f>
        <v/>
      </c>
    </row>
    <row r="199">
      <c r="B199" s="37">
        <f>IF($A199="","",IFERROR(INDEX(People!$B:$B,MATCH($A199,People!$A:$A,0)),""))</f>
        <v/>
      </c>
      <c r="C199" s="37">
        <f>IF($A199="","",IFERROR(INDEX(People!$C:$C,MATCH($A199,People!$A:$A,0)),""))</f>
        <v/>
      </c>
      <c r="D199" s="37">
        <f>IF($A199="","",IFERROR(INDEX(People!$D:$D,MATCH($A199,People!$A:$A,0)),""))</f>
        <v/>
      </c>
      <c r="G199" s="37">
        <f>IF($E199="","",IFERROR(INDEX(Policies!$E:$E,MATCH($E199,Policies!$A:$A,0)),""))</f>
        <v/>
      </c>
      <c r="J199" s="41">
        <f>IF(OR(I199="",G199="Inform only"),"",I199+IFERROR(INDEX(Policies!$G:$G,MATCH(E199,Policies!$A:$A,0)),14))</f>
        <v/>
      </c>
      <c r="N199" s="37">
        <f>IF(OR(E199="",K199=""),"",IFERROR(INDEX(Policies!$H:$H,MATCH(E199,Policies!$A:$A,0))&amp;" (v"&amp;F199&amp;")",""))</f>
        <v/>
      </c>
      <c r="O199" s="37">
        <f>IF(A199="","",IF(AND(F199&lt;&gt;"",IFERROR(INDEX(Policies!$B:$B,MATCH(E199,Policies!$A:$A,0))&amp;"","")&lt;&gt;"",F199&amp;""&lt;&gt;IFERROR(INDEX(Policies!$B:$B,MATCH(E199,Policies!$A:$A,0))&amp;"","")),IF(COUNTIFS($A$4:$A$503,A199,$E$4:$E$503,E199,$F$4:$F$503,IFERROR(INDEX(Policies!$B:$B,MATCH(E199,Policies!$A:$A,0))&amp;"",""))&gt;0,"Replaced","Needs new version"),IF(AND(G199="Inform only",I199&lt;&gt;""),"Informed",IF(K199&lt;&gt;"","Confirmed",IF(I199="","Not sent",IF(TODAY()&gt;J199,"Overdue","Pending"))))))</f>
        <v/>
      </c>
      <c r="P199" s="37">
        <f>IF(O199&lt;&gt;"Confirmed","",IF(AND(G199="E-signature",L199&lt;&gt;"E-signature",L199&lt;&gt;"Policy software record"),"Needs e-signature",IF(AND(G199="Signature (paper or e-sign)",L199&lt;&gt;"E-signature",L199&lt;&gt;"Signed paper form",L199&lt;&gt;"Policy software record"),"Needs signature",IF(L199="","Add how confirmed",IF(M199="","Add proof link","Complete")))))</f>
        <v/>
      </c>
      <c r="Q199" s="43">
        <f>IF(O199="Overdue",DATEDIF(J199,TODAY(),"d"),"")</f>
        <v/>
      </c>
    </row>
    <row r="200">
      <c r="B200" s="37">
        <f>IF($A200="","",IFERROR(INDEX(People!$B:$B,MATCH($A200,People!$A:$A,0)),""))</f>
        <v/>
      </c>
      <c r="C200" s="37">
        <f>IF($A200="","",IFERROR(INDEX(People!$C:$C,MATCH($A200,People!$A:$A,0)),""))</f>
        <v/>
      </c>
      <c r="D200" s="37">
        <f>IF($A200="","",IFERROR(INDEX(People!$D:$D,MATCH($A200,People!$A:$A,0)),""))</f>
        <v/>
      </c>
      <c r="G200" s="37">
        <f>IF($E200="","",IFERROR(INDEX(Policies!$E:$E,MATCH($E200,Policies!$A:$A,0)),""))</f>
        <v/>
      </c>
      <c r="J200" s="41">
        <f>IF(OR(I200="",G200="Inform only"),"",I200+IFERROR(INDEX(Policies!$G:$G,MATCH(E200,Policies!$A:$A,0)),14))</f>
        <v/>
      </c>
      <c r="N200" s="37">
        <f>IF(OR(E200="",K200=""),"",IFERROR(INDEX(Policies!$H:$H,MATCH(E200,Policies!$A:$A,0))&amp;" (v"&amp;F200&amp;")",""))</f>
        <v/>
      </c>
      <c r="O200" s="37">
        <f>IF(A200="","",IF(AND(F200&lt;&gt;"",IFERROR(INDEX(Policies!$B:$B,MATCH(E200,Policies!$A:$A,0))&amp;"","")&lt;&gt;"",F200&amp;""&lt;&gt;IFERROR(INDEX(Policies!$B:$B,MATCH(E200,Policies!$A:$A,0))&amp;"","")),IF(COUNTIFS($A$4:$A$503,A200,$E$4:$E$503,E200,$F$4:$F$503,IFERROR(INDEX(Policies!$B:$B,MATCH(E200,Policies!$A:$A,0))&amp;"",""))&gt;0,"Replaced","Needs new version"),IF(AND(G200="Inform only",I200&lt;&gt;""),"Informed",IF(K200&lt;&gt;"","Confirmed",IF(I200="","Not sent",IF(TODAY()&gt;J200,"Overdue","Pending"))))))</f>
        <v/>
      </c>
      <c r="P200" s="37">
        <f>IF(O200&lt;&gt;"Confirmed","",IF(AND(G200="E-signature",L200&lt;&gt;"E-signature",L200&lt;&gt;"Policy software record"),"Needs e-signature",IF(AND(G200="Signature (paper or e-sign)",L200&lt;&gt;"E-signature",L200&lt;&gt;"Signed paper form",L200&lt;&gt;"Policy software record"),"Needs signature",IF(L200="","Add how confirmed",IF(M200="","Add proof link","Complete")))))</f>
        <v/>
      </c>
      <c r="Q200" s="43">
        <f>IF(O200="Overdue",DATEDIF(J200,TODAY(),"d"),"")</f>
        <v/>
      </c>
    </row>
    <row r="201">
      <c r="B201" s="37">
        <f>IF($A201="","",IFERROR(INDEX(People!$B:$B,MATCH($A201,People!$A:$A,0)),""))</f>
        <v/>
      </c>
      <c r="C201" s="37">
        <f>IF($A201="","",IFERROR(INDEX(People!$C:$C,MATCH($A201,People!$A:$A,0)),""))</f>
        <v/>
      </c>
      <c r="D201" s="37">
        <f>IF($A201="","",IFERROR(INDEX(People!$D:$D,MATCH($A201,People!$A:$A,0)),""))</f>
        <v/>
      </c>
      <c r="G201" s="37">
        <f>IF($E201="","",IFERROR(INDEX(Policies!$E:$E,MATCH($E201,Policies!$A:$A,0)),""))</f>
        <v/>
      </c>
      <c r="J201" s="41">
        <f>IF(OR(I201="",G201="Inform only"),"",I201+IFERROR(INDEX(Policies!$G:$G,MATCH(E201,Policies!$A:$A,0)),14))</f>
        <v/>
      </c>
      <c r="N201" s="37">
        <f>IF(OR(E201="",K201=""),"",IFERROR(INDEX(Policies!$H:$H,MATCH(E201,Policies!$A:$A,0))&amp;" (v"&amp;F201&amp;")",""))</f>
        <v/>
      </c>
      <c r="O201" s="37">
        <f>IF(A201="","",IF(AND(F201&lt;&gt;"",IFERROR(INDEX(Policies!$B:$B,MATCH(E201,Policies!$A:$A,0))&amp;"","")&lt;&gt;"",F201&amp;""&lt;&gt;IFERROR(INDEX(Policies!$B:$B,MATCH(E201,Policies!$A:$A,0))&amp;"","")),IF(COUNTIFS($A$4:$A$503,A201,$E$4:$E$503,E201,$F$4:$F$503,IFERROR(INDEX(Policies!$B:$B,MATCH(E201,Policies!$A:$A,0))&amp;"",""))&gt;0,"Replaced","Needs new version"),IF(AND(G201="Inform only",I201&lt;&gt;""),"Informed",IF(K201&lt;&gt;"","Confirmed",IF(I201="","Not sent",IF(TODAY()&gt;J201,"Overdue","Pending"))))))</f>
        <v/>
      </c>
      <c r="P201" s="37">
        <f>IF(O201&lt;&gt;"Confirmed","",IF(AND(G201="E-signature",L201&lt;&gt;"E-signature",L201&lt;&gt;"Policy software record"),"Needs e-signature",IF(AND(G201="Signature (paper or e-sign)",L201&lt;&gt;"E-signature",L201&lt;&gt;"Signed paper form",L201&lt;&gt;"Policy software record"),"Needs signature",IF(L201="","Add how confirmed",IF(M201="","Add proof link","Complete")))))</f>
        <v/>
      </c>
      <c r="Q201" s="43">
        <f>IF(O201="Overdue",DATEDIF(J201,TODAY(),"d"),"")</f>
        <v/>
      </c>
    </row>
    <row r="202">
      <c r="B202" s="37">
        <f>IF($A202="","",IFERROR(INDEX(People!$B:$B,MATCH($A202,People!$A:$A,0)),""))</f>
        <v/>
      </c>
      <c r="C202" s="37">
        <f>IF($A202="","",IFERROR(INDEX(People!$C:$C,MATCH($A202,People!$A:$A,0)),""))</f>
        <v/>
      </c>
      <c r="D202" s="37">
        <f>IF($A202="","",IFERROR(INDEX(People!$D:$D,MATCH($A202,People!$A:$A,0)),""))</f>
        <v/>
      </c>
      <c r="G202" s="37">
        <f>IF($E202="","",IFERROR(INDEX(Policies!$E:$E,MATCH($E202,Policies!$A:$A,0)),""))</f>
        <v/>
      </c>
      <c r="J202" s="41">
        <f>IF(OR(I202="",G202="Inform only"),"",I202+IFERROR(INDEX(Policies!$G:$G,MATCH(E202,Policies!$A:$A,0)),14))</f>
        <v/>
      </c>
      <c r="N202" s="37">
        <f>IF(OR(E202="",K202=""),"",IFERROR(INDEX(Policies!$H:$H,MATCH(E202,Policies!$A:$A,0))&amp;" (v"&amp;F202&amp;")",""))</f>
        <v/>
      </c>
      <c r="O202" s="37">
        <f>IF(A202="","",IF(AND(F202&lt;&gt;"",IFERROR(INDEX(Policies!$B:$B,MATCH(E202,Policies!$A:$A,0))&amp;"","")&lt;&gt;"",F202&amp;""&lt;&gt;IFERROR(INDEX(Policies!$B:$B,MATCH(E202,Policies!$A:$A,0))&amp;"","")),IF(COUNTIFS($A$4:$A$503,A202,$E$4:$E$503,E202,$F$4:$F$503,IFERROR(INDEX(Policies!$B:$B,MATCH(E202,Policies!$A:$A,0))&amp;"",""))&gt;0,"Replaced","Needs new version"),IF(AND(G202="Inform only",I202&lt;&gt;""),"Informed",IF(K202&lt;&gt;"","Confirmed",IF(I202="","Not sent",IF(TODAY()&gt;J202,"Overdue","Pending"))))))</f>
        <v/>
      </c>
      <c r="P202" s="37">
        <f>IF(O202&lt;&gt;"Confirmed","",IF(AND(G202="E-signature",L202&lt;&gt;"E-signature",L202&lt;&gt;"Policy software record"),"Needs e-signature",IF(AND(G202="Signature (paper or e-sign)",L202&lt;&gt;"E-signature",L202&lt;&gt;"Signed paper form",L202&lt;&gt;"Policy software record"),"Needs signature",IF(L202="","Add how confirmed",IF(M202="","Add proof link","Complete")))))</f>
        <v/>
      </c>
      <c r="Q202" s="43">
        <f>IF(O202="Overdue",DATEDIF(J202,TODAY(),"d"),"")</f>
        <v/>
      </c>
    </row>
    <row r="203">
      <c r="B203" s="37">
        <f>IF($A203="","",IFERROR(INDEX(People!$B:$B,MATCH($A203,People!$A:$A,0)),""))</f>
        <v/>
      </c>
      <c r="C203" s="37">
        <f>IF($A203="","",IFERROR(INDEX(People!$C:$C,MATCH($A203,People!$A:$A,0)),""))</f>
        <v/>
      </c>
      <c r="D203" s="37">
        <f>IF($A203="","",IFERROR(INDEX(People!$D:$D,MATCH($A203,People!$A:$A,0)),""))</f>
        <v/>
      </c>
      <c r="G203" s="37">
        <f>IF($E203="","",IFERROR(INDEX(Policies!$E:$E,MATCH($E203,Policies!$A:$A,0)),""))</f>
        <v/>
      </c>
      <c r="J203" s="41">
        <f>IF(OR(I203="",G203="Inform only"),"",I203+IFERROR(INDEX(Policies!$G:$G,MATCH(E203,Policies!$A:$A,0)),14))</f>
        <v/>
      </c>
      <c r="N203" s="37">
        <f>IF(OR(E203="",K203=""),"",IFERROR(INDEX(Policies!$H:$H,MATCH(E203,Policies!$A:$A,0))&amp;" (v"&amp;F203&amp;")",""))</f>
        <v/>
      </c>
      <c r="O203" s="37">
        <f>IF(A203="","",IF(AND(F203&lt;&gt;"",IFERROR(INDEX(Policies!$B:$B,MATCH(E203,Policies!$A:$A,0))&amp;"","")&lt;&gt;"",F203&amp;""&lt;&gt;IFERROR(INDEX(Policies!$B:$B,MATCH(E203,Policies!$A:$A,0))&amp;"","")),IF(COUNTIFS($A$4:$A$503,A203,$E$4:$E$503,E203,$F$4:$F$503,IFERROR(INDEX(Policies!$B:$B,MATCH(E203,Policies!$A:$A,0))&amp;"",""))&gt;0,"Replaced","Needs new version"),IF(AND(G203="Inform only",I203&lt;&gt;""),"Informed",IF(K203&lt;&gt;"","Confirmed",IF(I203="","Not sent",IF(TODAY()&gt;J203,"Overdue","Pending"))))))</f>
        <v/>
      </c>
      <c r="P203" s="37">
        <f>IF(O203&lt;&gt;"Confirmed","",IF(AND(G203="E-signature",L203&lt;&gt;"E-signature",L203&lt;&gt;"Policy software record"),"Needs e-signature",IF(AND(G203="Signature (paper or e-sign)",L203&lt;&gt;"E-signature",L203&lt;&gt;"Signed paper form",L203&lt;&gt;"Policy software record"),"Needs signature",IF(L203="","Add how confirmed",IF(M203="","Add proof link","Complete")))))</f>
        <v/>
      </c>
      <c r="Q203" s="43">
        <f>IF(O203="Overdue",DATEDIF(J203,TODAY(),"d"),"")</f>
        <v/>
      </c>
    </row>
    <row r="204">
      <c r="B204" s="37">
        <f>IF($A204="","",IFERROR(INDEX(People!$B:$B,MATCH($A204,People!$A:$A,0)),""))</f>
        <v/>
      </c>
      <c r="C204" s="37">
        <f>IF($A204="","",IFERROR(INDEX(People!$C:$C,MATCH($A204,People!$A:$A,0)),""))</f>
        <v/>
      </c>
      <c r="D204" s="37">
        <f>IF($A204="","",IFERROR(INDEX(People!$D:$D,MATCH($A204,People!$A:$A,0)),""))</f>
        <v/>
      </c>
      <c r="G204" s="37">
        <f>IF($E204="","",IFERROR(INDEX(Policies!$E:$E,MATCH($E204,Policies!$A:$A,0)),""))</f>
        <v/>
      </c>
      <c r="J204" s="41">
        <f>IF(OR(I204="",G204="Inform only"),"",I204+IFERROR(INDEX(Policies!$G:$G,MATCH(E204,Policies!$A:$A,0)),14))</f>
        <v/>
      </c>
      <c r="N204" s="37">
        <f>IF(OR(E204="",K204=""),"",IFERROR(INDEX(Policies!$H:$H,MATCH(E204,Policies!$A:$A,0))&amp;" (v"&amp;F204&amp;")",""))</f>
        <v/>
      </c>
      <c r="O204" s="37">
        <f>IF(A204="","",IF(AND(F204&lt;&gt;"",IFERROR(INDEX(Policies!$B:$B,MATCH(E204,Policies!$A:$A,0))&amp;"","")&lt;&gt;"",F204&amp;""&lt;&gt;IFERROR(INDEX(Policies!$B:$B,MATCH(E204,Policies!$A:$A,0))&amp;"","")),IF(COUNTIFS($A$4:$A$503,A204,$E$4:$E$503,E204,$F$4:$F$503,IFERROR(INDEX(Policies!$B:$B,MATCH(E204,Policies!$A:$A,0))&amp;"",""))&gt;0,"Replaced","Needs new version"),IF(AND(G204="Inform only",I204&lt;&gt;""),"Informed",IF(K204&lt;&gt;"","Confirmed",IF(I204="","Not sent",IF(TODAY()&gt;J204,"Overdue","Pending"))))))</f>
        <v/>
      </c>
      <c r="P204" s="37">
        <f>IF(O204&lt;&gt;"Confirmed","",IF(AND(G204="E-signature",L204&lt;&gt;"E-signature",L204&lt;&gt;"Policy software record"),"Needs e-signature",IF(AND(G204="Signature (paper or e-sign)",L204&lt;&gt;"E-signature",L204&lt;&gt;"Signed paper form",L204&lt;&gt;"Policy software record"),"Needs signature",IF(L204="","Add how confirmed",IF(M204="","Add proof link","Complete")))))</f>
        <v/>
      </c>
      <c r="Q204" s="43">
        <f>IF(O204="Overdue",DATEDIF(J204,TODAY(),"d"),"")</f>
        <v/>
      </c>
    </row>
    <row r="205">
      <c r="B205" s="37">
        <f>IF($A205="","",IFERROR(INDEX(People!$B:$B,MATCH($A205,People!$A:$A,0)),""))</f>
        <v/>
      </c>
      <c r="C205" s="37">
        <f>IF($A205="","",IFERROR(INDEX(People!$C:$C,MATCH($A205,People!$A:$A,0)),""))</f>
        <v/>
      </c>
      <c r="D205" s="37">
        <f>IF($A205="","",IFERROR(INDEX(People!$D:$D,MATCH($A205,People!$A:$A,0)),""))</f>
        <v/>
      </c>
      <c r="G205" s="37">
        <f>IF($E205="","",IFERROR(INDEX(Policies!$E:$E,MATCH($E205,Policies!$A:$A,0)),""))</f>
        <v/>
      </c>
      <c r="J205" s="41">
        <f>IF(OR(I205="",G205="Inform only"),"",I205+IFERROR(INDEX(Policies!$G:$G,MATCH(E205,Policies!$A:$A,0)),14))</f>
        <v/>
      </c>
      <c r="N205" s="37">
        <f>IF(OR(E205="",K205=""),"",IFERROR(INDEX(Policies!$H:$H,MATCH(E205,Policies!$A:$A,0))&amp;" (v"&amp;F205&amp;")",""))</f>
        <v/>
      </c>
      <c r="O205" s="37">
        <f>IF(A205="","",IF(AND(F205&lt;&gt;"",IFERROR(INDEX(Policies!$B:$B,MATCH(E205,Policies!$A:$A,0))&amp;"","")&lt;&gt;"",F205&amp;""&lt;&gt;IFERROR(INDEX(Policies!$B:$B,MATCH(E205,Policies!$A:$A,0))&amp;"","")),IF(COUNTIFS($A$4:$A$503,A205,$E$4:$E$503,E205,$F$4:$F$503,IFERROR(INDEX(Policies!$B:$B,MATCH(E205,Policies!$A:$A,0))&amp;"",""))&gt;0,"Replaced","Needs new version"),IF(AND(G205="Inform only",I205&lt;&gt;""),"Informed",IF(K205&lt;&gt;"","Confirmed",IF(I205="","Not sent",IF(TODAY()&gt;J205,"Overdue","Pending"))))))</f>
        <v/>
      </c>
      <c r="P205" s="37">
        <f>IF(O205&lt;&gt;"Confirmed","",IF(AND(G205="E-signature",L205&lt;&gt;"E-signature",L205&lt;&gt;"Policy software record"),"Needs e-signature",IF(AND(G205="Signature (paper or e-sign)",L205&lt;&gt;"E-signature",L205&lt;&gt;"Signed paper form",L205&lt;&gt;"Policy software record"),"Needs signature",IF(L205="","Add how confirmed",IF(M205="","Add proof link","Complete")))))</f>
        <v/>
      </c>
      <c r="Q205" s="43">
        <f>IF(O205="Overdue",DATEDIF(J205,TODAY(),"d"),"")</f>
        <v/>
      </c>
    </row>
    <row r="206">
      <c r="B206" s="37">
        <f>IF($A206="","",IFERROR(INDEX(People!$B:$B,MATCH($A206,People!$A:$A,0)),""))</f>
        <v/>
      </c>
      <c r="C206" s="37">
        <f>IF($A206="","",IFERROR(INDEX(People!$C:$C,MATCH($A206,People!$A:$A,0)),""))</f>
        <v/>
      </c>
      <c r="D206" s="37">
        <f>IF($A206="","",IFERROR(INDEX(People!$D:$D,MATCH($A206,People!$A:$A,0)),""))</f>
        <v/>
      </c>
      <c r="G206" s="37">
        <f>IF($E206="","",IFERROR(INDEX(Policies!$E:$E,MATCH($E206,Policies!$A:$A,0)),""))</f>
        <v/>
      </c>
      <c r="J206" s="41">
        <f>IF(OR(I206="",G206="Inform only"),"",I206+IFERROR(INDEX(Policies!$G:$G,MATCH(E206,Policies!$A:$A,0)),14))</f>
        <v/>
      </c>
      <c r="N206" s="37">
        <f>IF(OR(E206="",K206=""),"",IFERROR(INDEX(Policies!$H:$H,MATCH(E206,Policies!$A:$A,0))&amp;" (v"&amp;F206&amp;")",""))</f>
        <v/>
      </c>
      <c r="O206" s="37">
        <f>IF(A206="","",IF(AND(F206&lt;&gt;"",IFERROR(INDEX(Policies!$B:$B,MATCH(E206,Policies!$A:$A,0))&amp;"","")&lt;&gt;"",F206&amp;""&lt;&gt;IFERROR(INDEX(Policies!$B:$B,MATCH(E206,Policies!$A:$A,0))&amp;"","")),IF(COUNTIFS($A$4:$A$503,A206,$E$4:$E$503,E206,$F$4:$F$503,IFERROR(INDEX(Policies!$B:$B,MATCH(E206,Policies!$A:$A,0))&amp;"",""))&gt;0,"Replaced","Needs new version"),IF(AND(G206="Inform only",I206&lt;&gt;""),"Informed",IF(K206&lt;&gt;"","Confirmed",IF(I206="","Not sent",IF(TODAY()&gt;J206,"Overdue","Pending"))))))</f>
        <v/>
      </c>
      <c r="P206" s="37">
        <f>IF(O206&lt;&gt;"Confirmed","",IF(AND(G206="E-signature",L206&lt;&gt;"E-signature",L206&lt;&gt;"Policy software record"),"Needs e-signature",IF(AND(G206="Signature (paper or e-sign)",L206&lt;&gt;"E-signature",L206&lt;&gt;"Signed paper form",L206&lt;&gt;"Policy software record"),"Needs signature",IF(L206="","Add how confirmed",IF(M206="","Add proof link","Complete")))))</f>
        <v/>
      </c>
      <c r="Q206" s="43">
        <f>IF(O206="Overdue",DATEDIF(J206,TODAY(),"d"),"")</f>
        <v/>
      </c>
    </row>
    <row r="207">
      <c r="B207" s="37">
        <f>IF($A207="","",IFERROR(INDEX(People!$B:$B,MATCH($A207,People!$A:$A,0)),""))</f>
        <v/>
      </c>
      <c r="C207" s="37">
        <f>IF($A207="","",IFERROR(INDEX(People!$C:$C,MATCH($A207,People!$A:$A,0)),""))</f>
        <v/>
      </c>
      <c r="D207" s="37">
        <f>IF($A207="","",IFERROR(INDEX(People!$D:$D,MATCH($A207,People!$A:$A,0)),""))</f>
        <v/>
      </c>
      <c r="G207" s="37">
        <f>IF($E207="","",IFERROR(INDEX(Policies!$E:$E,MATCH($E207,Policies!$A:$A,0)),""))</f>
        <v/>
      </c>
      <c r="J207" s="41">
        <f>IF(OR(I207="",G207="Inform only"),"",I207+IFERROR(INDEX(Policies!$G:$G,MATCH(E207,Policies!$A:$A,0)),14))</f>
        <v/>
      </c>
      <c r="N207" s="37">
        <f>IF(OR(E207="",K207=""),"",IFERROR(INDEX(Policies!$H:$H,MATCH(E207,Policies!$A:$A,0))&amp;" (v"&amp;F207&amp;")",""))</f>
        <v/>
      </c>
      <c r="O207" s="37">
        <f>IF(A207="","",IF(AND(F207&lt;&gt;"",IFERROR(INDEX(Policies!$B:$B,MATCH(E207,Policies!$A:$A,0))&amp;"","")&lt;&gt;"",F207&amp;""&lt;&gt;IFERROR(INDEX(Policies!$B:$B,MATCH(E207,Policies!$A:$A,0))&amp;"","")),IF(COUNTIFS($A$4:$A$503,A207,$E$4:$E$503,E207,$F$4:$F$503,IFERROR(INDEX(Policies!$B:$B,MATCH(E207,Policies!$A:$A,0))&amp;"",""))&gt;0,"Replaced","Needs new version"),IF(AND(G207="Inform only",I207&lt;&gt;""),"Informed",IF(K207&lt;&gt;"","Confirmed",IF(I207="","Not sent",IF(TODAY()&gt;J207,"Overdue","Pending"))))))</f>
        <v/>
      </c>
      <c r="P207" s="37">
        <f>IF(O207&lt;&gt;"Confirmed","",IF(AND(G207="E-signature",L207&lt;&gt;"E-signature",L207&lt;&gt;"Policy software record"),"Needs e-signature",IF(AND(G207="Signature (paper or e-sign)",L207&lt;&gt;"E-signature",L207&lt;&gt;"Signed paper form",L207&lt;&gt;"Policy software record"),"Needs signature",IF(L207="","Add how confirmed",IF(M207="","Add proof link","Complete")))))</f>
        <v/>
      </c>
      <c r="Q207" s="43">
        <f>IF(O207="Overdue",DATEDIF(J207,TODAY(),"d"),"")</f>
        <v/>
      </c>
    </row>
    <row r="208">
      <c r="B208" s="37">
        <f>IF($A208="","",IFERROR(INDEX(People!$B:$B,MATCH($A208,People!$A:$A,0)),""))</f>
        <v/>
      </c>
      <c r="C208" s="37">
        <f>IF($A208="","",IFERROR(INDEX(People!$C:$C,MATCH($A208,People!$A:$A,0)),""))</f>
        <v/>
      </c>
      <c r="D208" s="37">
        <f>IF($A208="","",IFERROR(INDEX(People!$D:$D,MATCH($A208,People!$A:$A,0)),""))</f>
        <v/>
      </c>
      <c r="G208" s="37">
        <f>IF($E208="","",IFERROR(INDEX(Policies!$E:$E,MATCH($E208,Policies!$A:$A,0)),""))</f>
        <v/>
      </c>
      <c r="J208" s="41">
        <f>IF(OR(I208="",G208="Inform only"),"",I208+IFERROR(INDEX(Policies!$G:$G,MATCH(E208,Policies!$A:$A,0)),14))</f>
        <v/>
      </c>
      <c r="N208" s="37">
        <f>IF(OR(E208="",K208=""),"",IFERROR(INDEX(Policies!$H:$H,MATCH(E208,Policies!$A:$A,0))&amp;" (v"&amp;F208&amp;")",""))</f>
        <v/>
      </c>
      <c r="O208" s="37">
        <f>IF(A208="","",IF(AND(F208&lt;&gt;"",IFERROR(INDEX(Policies!$B:$B,MATCH(E208,Policies!$A:$A,0))&amp;"","")&lt;&gt;"",F208&amp;""&lt;&gt;IFERROR(INDEX(Policies!$B:$B,MATCH(E208,Policies!$A:$A,0))&amp;"","")),IF(COUNTIFS($A$4:$A$503,A208,$E$4:$E$503,E208,$F$4:$F$503,IFERROR(INDEX(Policies!$B:$B,MATCH(E208,Policies!$A:$A,0))&amp;"",""))&gt;0,"Replaced","Needs new version"),IF(AND(G208="Inform only",I208&lt;&gt;""),"Informed",IF(K208&lt;&gt;"","Confirmed",IF(I208="","Not sent",IF(TODAY()&gt;J208,"Overdue","Pending"))))))</f>
        <v/>
      </c>
      <c r="P208" s="37">
        <f>IF(O208&lt;&gt;"Confirmed","",IF(AND(G208="E-signature",L208&lt;&gt;"E-signature",L208&lt;&gt;"Policy software record"),"Needs e-signature",IF(AND(G208="Signature (paper or e-sign)",L208&lt;&gt;"E-signature",L208&lt;&gt;"Signed paper form",L208&lt;&gt;"Policy software record"),"Needs signature",IF(L208="","Add how confirmed",IF(M208="","Add proof link","Complete")))))</f>
        <v/>
      </c>
      <c r="Q208" s="43">
        <f>IF(O208="Overdue",DATEDIF(J208,TODAY(),"d"),"")</f>
        <v/>
      </c>
    </row>
    <row r="209">
      <c r="B209" s="37">
        <f>IF($A209="","",IFERROR(INDEX(People!$B:$B,MATCH($A209,People!$A:$A,0)),""))</f>
        <v/>
      </c>
      <c r="C209" s="37">
        <f>IF($A209="","",IFERROR(INDEX(People!$C:$C,MATCH($A209,People!$A:$A,0)),""))</f>
        <v/>
      </c>
      <c r="D209" s="37">
        <f>IF($A209="","",IFERROR(INDEX(People!$D:$D,MATCH($A209,People!$A:$A,0)),""))</f>
        <v/>
      </c>
      <c r="G209" s="37">
        <f>IF($E209="","",IFERROR(INDEX(Policies!$E:$E,MATCH($E209,Policies!$A:$A,0)),""))</f>
        <v/>
      </c>
      <c r="J209" s="41">
        <f>IF(OR(I209="",G209="Inform only"),"",I209+IFERROR(INDEX(Policies!$G:$G,MATCH(E209,Policies!$A:$A,0)),14))</f>
        <v/>
      </c>
      <c r="N209" s="37">
        <f>IF(OR(E209="",K209=""),"",IFERROR(INDEX(Policies!$H:$H,MATCH(E209,Policies!$A:$A,0))&amp;" (v"&amp;F209&amp;")",""))</f>
        <v/>
      </c>
      <c r="O209" s="37">
        <f>IF(A209="","",IF(AND(F209&lt;&gt;"",IFERROR(INDEX(Policies!$B:$B,MATCH(E209,Policies!$A:$A,0))&amp;"","")&lt;&gt;"",F209&amp;""&lt;&gt;IFERROR(INDEX(Policies!$B:$B,MATCH(E209,Policies!$A:$A,0))&amp;"","")),IF(COUNTIFS($A$4:$A$503,A209,$E$4:$E$503,E209,$F$4:$F$503,IFERROR(INDEX(Policies!$B:$B,MATCH(E209,Policies!$A:$A,0))&amp;"",""))&gt;0,"Replaced","Needs new version"),IF(AND(G209="Inform only",I209&lt;&gt;""),"Informed",IF(K209&lt;&gt;"","Confirmed",IF(I209="","Not sent",IF(TODAY()&gt;J209,"Overdue","Pending"))))))</f>
        <v/>
      </c>
      <c r="P209" s="37">
        <f>IF(O209&lt;&gt;"Confirmed","",IF(AND(G209="E-signature",L209&lt;&gt;"E-signature",L209&lt;&gt;"Policy software record"),"Needs e-signature",IF(AND(G209="Signature (paper or e-sign)",L209&lt;&gt;"E-signature",L209&lt;&gt;"Signed paper form",L209&lt;&gt;"Policy software record"),"Needs signature",IF(L209="","Add how confirmed",IF(M209="","Add proof link","Complete")))))</f>
        <v/>
      </c>
      <c r="Q209" s="43">
        <f>IF(O209="Overdue",DATEDIF(J209,TODAY(),"d"),"")</f>
        <v/>
      </c>
    </row>
    <row r="210">
      <c r="B210" s="37">
        <f>IF($A210="","",IFERROR(INDEX(People!$B:$B,MATCH($A210,People!$A:$A,0)),""))</f>
        <v/>
      </c>
      <c r="C210" s="37">
        <f>IF($A210="","",IFERROR(INDEX(People!$C:$C,MATCH($A210,People!$A:$A,0)),""))</f>
        <v/>
      </c>
      <c r="D210" s="37">
        <f>IF($A210="","",IFERROR(INDEX(People!$D:$D,MATCH($A210,People!$A:$A,0)),""))</f>
        <v/>
      </c>
      <c r="G210" s="37">
        <f>IF($E210="","",IFERROR(INDEX(Policies!$E:$E,MATCH($E210,Policies!$A:$A,0)),""))</f>
        <v/>
      </c>
      <c r="J210" s="41">
        <f>IF(OR(I210="",G210="Inform only"),"",I210+IFERROR(INDEX(Policies!$G:$G,MATCH(E210,Policies!$A:$A,0)),14))</f>
        <v/>
      </c>
      <c r="N210" s="37">
        <f>IF(OR(E210="",K210=""),"",IFERROR(INDEX(Policies!$H:$H,MATCH(E210,Policies!$A:$A,0))&amp;" (v"&amp;F210&amp;")",""))</f>
        <v/>
      </c>
      <c r="O210" s="37">
        <f>IF(A210="","",IF(AND(F210&lt;&gt;"",IFERROR(INDEX(Policies!$B:$B,MATCH(E210,Policies!$A:$A,0))&amp;"","")&lt;&gt;"",F210&amp;""&lt;&gt;IFERROR(INDEX(Policies!$B:$B,MATCH(E210,Policies!$A:$A,0))&amp;"","")),IF(COUNTIFS($A$4:$A$503,A210,$E$4:$E$503,E210,$F$4:$F$503,IFERROR(INDEX(Policies!$B:$B,MATCH(E210,Policies!$A:$A,0))&amp;"",""))&gt;0,"Replaced","Needs new version"),IF(AND(G210="Inform only",I210&lt;&gt;""),"Informed",IF(K210&lt;&gt;"","Confirmed",IF(I210="","Not sent",IF(TODAY()&gt;J210,"Overdue","Pending"))))))</f>
        <v/>
      </c>
      <c r="P210" s="37">
        <f>IF(O210&lt;&gt;"Confirmed","",IF(AND(G210="E-signature",L210&lt;&gt;"E-signature",L210&lt;&gt;"Policy software record"),"Needs e-signature",IF(AND(G210="Signature (paper or e-sign)",L210&lt;&gt;"E-signature",L210&lt;&gt;"Signed paper form",L210&lt;&gt;"Policy software record"),"Needs signature",IF(L210="","Add how confirmed",IF(M210="","Add proof link","Complete")))))</f>
        <v/>
      </c>
      <c r="Q210" s="43">
        <f>IF(O210="Overdue",DATEDIF(J210,TODAY(),"d"),"")</f>
        <v/>
      </c>
    </row>
    <row r="211">
      <c r="B211" s="37">
        <f>IF($A211="","",IFERROR(INDEX(People!$B:$B,MATCH($A211,People!$A:$A,0)),""))</f>
        <v/>
      </c>
      <c r="C211" s="37">
        <f>IF($A211="","",IFERROR(INDEX(People!$C:$C,MATCH($A211,People!$A:$A,0)),""))</f>
        <v/>
      </c>
      <c r="D211" s="37">
        <f>IF($A211="","",IFERROR(INDEX(People!$D:$D,MATCH($A211,People!$A:$A,0)),""))</f>
        <v/>
      </c>
      <c r="G211" s="37">
        <f>IF($E211="","",IFERROR(INDEX(Policies!$E:$E,MATCH($E211,Policies!$A:$A,0)),""))</f>
        <v/>
      </c>
      <c r="J211" s="41">
        <f>IF(OR(I211="",G211="Inform only"),"",I211+IFERROR(INDEX(Policies!$G:$G,MATCH(E211,Policies!$A:$A,0)),14))</f>
        <v/>
      </c>
      <c r="N211" s="37">
        <f>IF(OR(E211="",K211=""),"",IFERROR(INDEX(Policies!$H:$H,MATCH(E211,Policies!$A:$A,0))&amp;" (v"&amp;F211&amp;")",""))</f>
        <v/>
      </c>
      <c r="O211" s="37">
        <f>IF(A211="","",IF(AND(F211&lt;&gt;"",IFERROR(INDEX(Policies!$B:$B,MATCH(E211,Policies!$A:$A,0))&amp;"","")&lt;&gt;"",F211&amp;""&lt;&gt;IFERROR(INDEX(Policies!$B:$B,MATCH(E211,Policies!$A:$A,0))&amp;"","")),IF(COUNTIFS($A$4:$A$503,A211,$E$4:$E$503,E211,$F$4:$F$503,IFERROR(INDEX(Policies!$B:$B,MATCH(E211,Policies!$A:$A,0))&amp;"",""))&gt;0,"Replaced","Needs new version"),IF(AND(G211="Inform only",I211&lt;&gt;""),"Informed",IF(K211&lt;&gt;"","Confirmed",IF(I211="","Not sent",IF(TODAY()&gt;J211,"Overdue","Pending"))))))</f>
        <v/>
      </c>
      <c r="P211" s="37">
        <f>IF(O211&lt;&gt;"Confirmed","",IF(AND(G211="E-signature",L211&lt;&gt;"E-signature",L211&lt;&gt;"Policy software record"),"Needs e-signature",IF(AND(G211="Signature (paper or e-sign)",L211&lt;&gt;"E-signature",L211&lt;&gt;"Signed paper form",L211&lt;&gt;"Policy software record"),"Needs signature",IF(L211="","Add how confirmed",IF(M211="","Add proof link","Complete")))))</f>
        <v/>
      </c>
      <c r="Q211" s="43">
        <f>IF(O211="Overdue",DATEDIF(J211,TODAY(),"d"),"")</f>
        <v/>
      </c>
    </row>
    <row r="212">
      <c r="B212" s="37">
        <f>IF($A212="","",IFERROR(INDEX(People!$B:$B,MATCH($A212,People!$A:$A,0)),""))</f>
        <v/>
      </c>
      <c r="C212" s="37">
        <f>IF($A212="","",IFERROR(INDEX(People!$C:$C,MATCH($A212,People!$A:$A,0)),""))</f>
        <v/>
      </c>
      <c r="D212" s="37">
        <f>IF($A212="","",IFERROR(INDEX(People!$D:$D,MATCH($A212,People!$A:$A,0)),""))</f>
        <v/>
      </c>
      <c r="G212" s="37">
        <f>IF($E212="","",IFERROR(INDEX(Policies!$E:$E,MATCH($E212,Policies!$A:$A,0)),""))</f>
        <v/>
      </c>
      <c r="J212" s="41">
        <f>IF(OR(I212="",G212="Inform only"),"",I212+IFERROR(INDEX(Policies!$G:$G,MATCH(E212,Policies!$A:$A,0)),14))</f>
        <v/>
      </c>
      <c r="N212" s="37">
        <f>IF(OR(E212="",K212=""),"",IFERROR(INDEX(Policies!$H:$H,MATCH(E212,Policies!$A:$A,0))&amp;" (v"&amp;F212&amp;")",""))</f>
        <v/>
      </c>
      <c r="O212" s="37">
        <f>IF(A212="","",IF(AND(F212&lt;&gt;"",IFERROR(INDEX(Policies!$B:$B,MATCH(E212,Policies!$A:$A,0))&amp;"","")&lt;&gt;"",F212&amp;""&lt;&gt;IFERROR(INDEX(Policies!$B:$B,MATCH(E212,Policies!$A:$A,0))&amp;"","")),IF(COUNTIFS($A$4:$A$503,A212,$E$4:$E$503,E212,$F$4:$F$503,IFERROR(INDEX(Policies!$B:$B,MATCH(E212,Policies!$A:$A,0))&amp;"",""))&gt;0,"Replaced","Needs new version"),IF(AND(G212="Inform only",I212&lt;&gt;""),"Informed",IF(K212&lt;&gt;"","Confirmed",IF(I212="","Not sent",IF(TODAY()&gt;J212,"Overdue","Pending"))))))</f>
        <v/>
      </c>
      <c r="P212" s="37">
        <f>IF(O212&lt;&gt;"Confirmed","",IF(AND(G212="E-signature",L212&lt;&gt;"E-signature",L212&lt;&gt;"Policy software record"),"Needs e-signature",IF(AND(G212="Signature (paper or e-sign)",L212&lt;&gt;"E-signature",L212&lt;&gt;"Signed paper form",L212&lt;&gt;"Policy software record"),"Needs signature",IF(L212="","Add how confirmed",IF(M212="","Add proof link","Complete")))))</f>
        <v/>
      </c>
      <c r="Q212" s="43">
        <f>IF(O212="Overdue",DATEDIF(J212,TODAY(),"d"),"")</f>
        <v/>
      </c>
    </row>
    <row r="213">
      <c r="B213" s="37">
        <f>IF($A213="","",IFERROR(INDEX(People!$B:$B,MATCH($A213,People!$A:$A,0)),""))</f>
        <v/>
      </c>
      <c r="C213" s="37">
        <f>IF($A213="","",IFERROR(INDEX(People!$C:$C,MATCH($A213,People!$A:$A,0)),""))</f>
        <v/>
      </c>
      <c r="D213" s="37">
        <f>IF($A213="","",IFERROR(INDEX(People!$D:$D,MATCH($A213,People!$A:$A,0)),""))</f>
        <v/>
      </c>
      <c r="G213" s="37">
        <f>IF($E213="","",IFERROR(INDEX(Policies!$E:$E,MATCH($E213,Policies!$A:$A,0)),""))</f>
        <v/>
      </c>
      <c r="J213" s="41">
        <f>IF(OR(I213="",G213="Inform only"),"",I213+IFERROR(INDEX(Policies!$G:$G,MATCH(E213,Policies!$A:$A,0)),14))</f>
        <v/>
      </c>
      <c r="N213" s="37">
        <f>IF(OR(E213="",K213=""),"",IFERROR(INDEX(Policies!$H:$H,MATCH(E213,Policies!$A:$A,0))&amp;" (v"&amp;F213&amp;")",""))</f>
        <v/>
      </c>
      <c r="O213" s="37">
        <f>IF(A213="","",IF(AND(F213&lt;&gt;"",IFERROR(INDEX(Policies!$B:$B,MATCH(E213,Policies!$A:$A,0))&amp;"","")&lt;&gt;"",F213&amp;""&lt;&gt;IFERROR(INDEX(Policies!$B:$B,MATCH(E213,Policies!$A:$A,0))&amp;"","")),IF(COUNTIFS($A$4:$A$503,A213,$E$4:$E$503,E213,$F$4:$F$503,IFERROR(INDEX(Policies!$B:$B,MATCH(E213,Policies!$A:$A,0))&amp;"",""))&gt;0,"Replaced","Needs new version"),IF(AND(G213="Inform only",I213&lt;&gt;""),"Informed",IF(K213&lt;&gt;"","Confirmed",IF(I213="","Not sent",IF(TODAY()&gt;J213,"Overdue","Pending"))))))</f>
        <v/>
      </c>
      <c r="P213" s="37">
        <f>IF(O213&lt;&gt;"Confirmed","",IF(AND(G213="E-signature",L213&lt;&gt;"E-signature",L213&lt;&gt;"Policy software record"),"Needs e-signature",IF(AND(G213="Signature (paper or e-sign)",L213&lt;&gt;"E-signature",L213&lt;&gt;"Signed paper form",L213&lt;&gt;"Policy software record"),"Needs signature",IF(L213="","Add how confirmed",IF(M213="","Add proof link","Complete")))))</f>
        <v/>
      </c>
      <c r="Q213" s="43">
        <f>IF(O213="Overdue",DATEDIF(J213,TODAY(),"d"),"")</f>
        <v/>
      </c>
    </row>
    <row r="214">
      <c r="B214" s="37">
        <f>IF($A214="","",IFERROR(INDEX(People!$B:$B,MATCH($A214,People!$A:$A,0)),""))</f>
        <v/>
      </c>
      <c r="C214" s="37">
        <f>IF($A214="","",IFERROR(INDEX(People!$C:$C,MATCH($A214,People!$A:$A,0)),""))</f>
        <v/>
      </c>
      <c r="D214" s="37">
        <f>IF($A214="","",IFERROR(INDEX(People!$D:$D,MATCH($A214,People!$A:$A,0)),""))</f>
        <v/>
      </c>
      <c r="G214" s="37">
        <f>IF($E214="","",IFERROR(INDEX(Policies!$E:$E,MATCH($E214,Policies!$A:$A,0)),""))</f>
        <v/>
      </c>
      <c r="J214" s="41">
        <f>IF(OR(I214="",G214="Inform only"),"",I214+IFERROR(INDEX(Policies!$G:$G,MATCH(E214,Policies!$A:$A,0)),14))</f>
        <v/>
      </c>
      <c r="N214" s="37">
        <f>IF(OR(E214="",K214=""),"",IFERROR(INDEX(Policies!$H:$H,MATCH(E214,Policies!$A:$A,0))&amp;" (v"&amp;F214&amp;")",""))</f>
        <v/>
      </c>
      <c r="O214" s="37">
        <f>IF(A214="","",IF(AND(F214&lt;&gt;"",IFERROR(INDEX(Policies!$B:$B,MATCH(E214,Policies!$A:$A,0))&amp;"","")&lt;&gt;"",F214&amp;""&lt;&gt;IFERROR(INDEX(Policies!$B:$B,MATCH(E214,Policies!$A:$A,0))&amp;"","")),IF(COUNTIFS($A$4:$A$503,A214,$E$4:$E$503,E214,$F$4:$F$503,IFERROR(INDEX(Policies!$B:$B,MATCH(E214,Policies!$A:$A,0))&amp;"",""))&gt;0,"Replaced","Needs new version"),IF(AND(G214="Inform only",I214&lt;&gt;""),"Informed",IF(K214&lt;&gt;"","Confirmed",IF(I214="","Not sent",IF(TODAY()&gt;J214,"Overdue","Pending"))))))</f>
        <v/>
      </c>
      <c r="P214" s="37">
        <f>IF(O214&lt;&gt;"Confirmed","",IF(AND(G214="E-signature",L214&lt;&gt;"E-signature",L214&lt;&gt;"Policy software record"),"Needs e-signature",IF(AND(G214="Signature (paper or e-sign)",L214&lt;&gt;"E-signature",L214&lt;&gt;"Signed paper form",L214&lt;&gt;"Policy software record"),"Needs signature",IF(L214="","Add how confirmed",IF(M214="","Add proof link","Complete")))))</f>
        <v/>
      </c>
      <c r="Q214" s="43">
        <f>IF(O214="Overdue",DATEDIF(J214,TODAY(),"d"),"")</f>
        <v/>
      </c>
    </row>
    <row r="215">
      <c r="B215" s="37">
        <f>IF($A215="","",IFERROR(INDEX(People!$B:$B,MATCH($A215,People!$A:$A,0)),""))</f>
        <v/>
      </c>
      <c r="C215" s="37">
        <f>IF($A215="","",IFERROR(INDEX(People!$C:$C,MATCH($A215,People!$A:$A,0)),""))</f>
        <v/>
      </c>
      <c r="D215" s="37">
        <f>IF($A215="","",IFERROR(INDEX(People!$D:$D,MATCH($A215,People!$A:$A,0)),""))</f>
        <v/>
      </c>
      <c r="G215" s="37">
        <f>IF($E215="","",IFERROR(INDEX(Policies!$E:$E,MATCH($E215,Policies!$A:$A,0)),""))</f>
        <v/>
      </c>
      <c r="J215" s="41">
        <f>IF(OR(I215="",G215="Inform only"),"",I215+IFERROR(INDEX(Policies!$G:$G,MATCH(E215,Policies!$A:$A,0)),14))</f>
        <v/>
      </c>
      <c r="N215" s="37">
        <f>IF(OR(E215="",K215=""),"",IFERROR(INDEX(Policies!$H:$H,MATCH(E215,Policies!$A:$A,0))&amp;" (v"&amp;F215&amp;")",""))</f>
        <v/>
      </c>
      <c r="O215" s="37">
        <f>IF(A215="","",IF(AND(F215&lt;&gt;"",IFERROR(INDEX(Policies!$B:$B,MATCH(E215,Policies!$A:$A,0))&amp;"","")&lt;&gt;"",F215&amp;""&lt;&gt;IFERROR(INDEX(Policies!$B:$B,MATCH(E215,Policies!$A:$A,0))&amp;"","")),IF(COUNTIFS($A$4:$A$503,A215,$E$4:$E$503,E215,$F$4:$F$503,IFERROR(INDEX(Policies!$B:$B,MATCH(E215,Policies!$A:$A,0))&amp;"",""))&gt;0,"Replaced","Needs new version"),IF(AND(G215="Inform only",I215&lt;&gt;""),"Informed",IF(K215&lt;&gt;"","Confirmed",IF(I215="","Not sent",IF(TODAY()&gt;J215,"Overdue","Pending"))))))</f>
        <v/>
      </c>
      <c r="P215" s="37">
        <f>IF(O215&lt;&gt;"Confirmed","",IF(AND(G215="E-signature",L215&lt;&gt;"E-signature",L215&lt;&gt;"Policy software record"),"Needs e-signature",IF(AND(G215="Signature (paper or e-sign)",L215&lt;&gt;"E-signature",L215&lt;&gt;"Signed paper form",L215&lt;&gt;"Policy software record"),"Needs signature",IF(L215="","Add how confirmed",IF(M215="","Add proof link","Complete")))))</f>
        <v/>
      </c>
      <c r="Q215" s="43">
        <f>IF(O215="Overdue",DATEDIF(J215,TODAY(),"d"),"")</f>
        <v/>
      </c>
    </row>
    <row r="216">
      <c r="B216" s="37">
        <f>IF($A216="","",IFERROR(INDEX(People!$B:$B,MATCH($A216,People!$A:$A,0)),""))</f>
        <v/>
      </c>
      <c r="C216" s="37">
        <f>IF($A216="","",IFERROR(INDEX(People!$C:$C,MATCH($A216,People!$A:$A,0)),""))</f>
        <v/>
      </c>
      <c r="D216" s="37">
        <f>IF($A216="","",IFERROR(INDEX(People!$D:$D,MATCH($A216,People!$A:$A,0)),""))</f>
        <v/>
      </c>
      <c r="G216" s="37">
        <f>IF($E216="","",IFERROR(INDEX(Policies!$E:$E,MATCH($E216,Policies!$A:$A,0)),""))</f>
        <v/>
      </c>
      <c r="J216" s="41">
        <f>IF(OR(I216="",G216="Inform only"),"",I216+IFERROR(INDEX(Policies!$G:$G,MATCH(E216,Policies!$A:$A,0)),14))</f>
        <v/>
      </c>
      <c r="N216" s="37">
        <f>IF(OR(E216="",K216=""),"",IFERROR(INDEX(Policies!$H:$H,MATCH(E216,Policies!$A:$A,0))&amp;" (v"&amp;F216&amp;")",""))</f>
        <v/>
      </c>
      <c r="O216" s="37">
        <f>IF(A216="","",IF(AND(F216&lt;&gt;"",IFERROR(INDEX(Policies!$B:$B,MATCH(E216,Policies!$A:$A,0))&amp;"","")&lt;&gt;"",F216&amp;""&lt;&gt;IFERROR(INDEX(Policies!$B:$B,MATCH(E216,Policies!$A:$A,0))&amp;"","")),IF(COUNTIFS($A$4:$A$503,A216,$E$4:$E$503,E216,$F$4:$F$503,IFERROR(INDEX(Policies!$B:$B,MATCH(E216,Policies!$A:$A,0))&amp;"",""))&gt;0,"Replaced","Needs new version"),IF(AND(G216="Inform only",I216&lt;&gt;""),"Informed",IF(K216&lt;&gt;"","Confirmed",IF(I216="","Not sent",IF(TODAY()&gt;J216,"Overdue","Pending"))))))</f>
        <v/>
      </c>
      <c r="P216" s="37">
        <f>IF(O216&lt;&gt;"Confirmed","",IF(AND(G216="E-signature",L216&lt;&gt;"E-signature",L216&lt;&gt;"Policy software record"),"Needs e-signature",IF(AND(G216="Signature (paper or e-sign)",L216&lt;&gt;"E-signature",L216&lt;&gt;"Signed paper form",L216&lt;&gt;"Policy software record"),"Needs signature",IF(L216="","Add how confirmed",IF(M216="","Add proof link","Complete")))))</f>
        <v/>
      </c>
      <c r="Q216" s="43">
        <f>IF(O216="Overdue",DATEDIF(J216,TODAY(),"d"),"")</f>
        <v/>
      </c>
    </row>
    <row r="217">
      <c r="B217" s="37">
        <f>IF($A217="","",IFERROR(INDEX(People!$B:$B,MATCH($A217,People!$A:$A,0)),""))</f>
        <v/>
      </c>
      <c r="C217" s="37">
        <f>IF($A217="","",IFERROR(INDEX(People!$C:$C,MATCH($A217,People!$A:$A,0)),""))</f>
        <v/>
      </c>
      <c r="D217" s="37">
        <f>IF($A217="","",IFERROR(INDEX(People!$D:$D,MATCH($A217,People!$A:$A,0)),""))</f>
        <v/>
      </c>
      <c r="G217" s="37">
        <f>IF($E217="","",IFERROR(INDEX(Policies!$E:$E,MATCH($E217,Policies!$A:$A,0)),""))</f>
        <v/>
      </c>
      <c r="J217" s="41">
        <f>IF(OR(I217="",G217="Inform only"),"",I217+IFERROR(INDEX(Policies!$G:$G,MATCH(E217,Policies!$A:$A,0)),14))</f>
        <v/>
      </c>
      <c r="N217" s="37">
        <f>IF(OR(E217="",K217=""),"",IFERROR(INDEX(Policies!$H:$H,MATCH(E217,Policies!$A:$A,0))&amp;" (v"&amp;F217&amp;")",""))</f>
        <v/>
      </c>
      <c r="O217" s="37">
        <f>IF(A217="","",IF(AND(F217&lt;&gt;"",IFERROR(INDEX(Policies!$B:$B,MATCH(E217,Policies!$A:$A,0))&amp;"","")&lt;&gt;"",F217&amp;""&lt;&gt;IFERROR(INDEX(Policies!$B:$B,MATCH(E217,Policies!$A:$A,0))&amp;"","")),IF(COUNTIFS($A$4:$A$503,A217,$E$4:$E$503,E217,$F$4:$F$503,IFERROR(INDEX(Policies!$B:$B,MATCH(E217,Policies!$A:$A,0))&amp;"",""))&gt;0,"Replaced","Needs new version"),IF(AND(G217="Inform only",I217&lt;&gt;""),"Informed",IF(K217&lt;&gt;"","Confirmed",IF(I217="","Not sent",IF(TODAY()&gt;J217,"Overdue","Pending"))))))</f>
        <v/>
      </c>
      <c r="P217" s="37">
        <f>IF(O217&lt;&gt;"Confirmed","",IF(AND(G217="E-signature",L217&lt;&gt;"E-signature",L217&lt;&gt;"Policy software record"),"Needs e-signature",IF(AND(G217="Signature (paper or e-sign)",L217&lt;&gt;"E-signature",L217&lt;&gt;"Signed paper form",L217&lt;&gt;"Policy software record"),"Needs signature",IF(L217="","Add how confirmed",IF(M217="","Add proof link","Complete")))))</f>
        <v/>
      </c>
      <c r="Q217" s="43">
        <f>IF(O217="Overdue",DATEDIF(J217,TODAY(),"d"),"")</f>
        <v/>
      </c>
    </row>
    <row r="218">
      <c r="B218" s="37">
        <f>IF($A218="","",IFERROR(INDEX(People!$B:$B,MATCH($A218,People!$A:$A,0)),""))</f>
        <v/>
      </c>
      <c r="C218" s="37">
        <f>IF($A218="","",IFERROR(INDEX(People!$C:$C,MATCH($A218,People!$A:$A,0)),""))</f>
        <v/>
      </c>
      <c r="D218" s="37">
        <f>IF($A218="","",IFERROR(INDEX(People!$D:$D,MATCH($A218,People!$A:$A,0)),""))</f>
        <v/>
      </c>
      <c r="G218" s="37">
        <f>IF($E218="","",IFERROR(INDEX(Policies!$E:$E,MATCH($E218,Policies!$A:$A,0)),""))</f>
        <v/>
      </c>
      <c r="J218" s="41">
        <f>IF(OR(I218="",G218="Inform only"),"",I218+IFERROR(INDEX(Policies!$G:$G,MATCH(E218,Policies!$A:$A,0)),14))</f>
        <v/>
      </c>
      <c r="N218" s="37">
        <f>IF(OR(E218="",K218=""),"",IFERROR(INDEX(Policies!$H:$H,MATCH(E218,Policies!$A:$A,0))&amp;" (v"&amp;F218&amp;")",""))</f>
        <v/>
      </c>
      <c r="O218" s="37">
        <f>IF(A218="","",IF(AND(F218&lt;&gt;"",IFERROR(INDEX(Policies!$B:$B,MATCH(E218,Policies!$A:$A,0))&amp;"","")&lt;&gt;"",F218&amp;""&lt;&gt;IFERROR(INDEX(Policies!$B:$B,MATCH(E218,Policies!$A:$A,0))&amp;"","")),IF(COUNTIFS($A$4:$A$503,A218,$E$4:$E$503,E218,$F$4:$F$503,IFERROR(INDEX(Policies!$B:$B,MATCH(E218,Policies!$A:$A,0))&amp;"",""))&gt;0,"Replaced","Needs new version"),IF(AND(G218="Inform only",I218&lt;&gt;""),"Informed",IF(K218&lt;&gt;"","Confirmed",IF(I218="","Not sent",IF(TODAY()&gt;J218,"Overdue","Pending"))))))</f>
        <v/>
      </c>
      <c r="P218" s="37">
        <f>IF(O218&lt;&gt;"Confirmed","",IF(AND(G218="E-signature",L218&lt;&gt;"E-signature",L218&lt;&gt;"Policy software record"),"Needs e-signature",IF(AND(G218="Signature (paper or e-sign)",L218&lt;&gt;"E-signature",L218&lt;&gt;"Signed paper form",L218&lt;&gt;"Policy software record"),"Needs signature",IF(L218="","Add how confirmed",IF(M218="","Add proof link","Complete")))))</f>
        <v/>
      </c>
      <c r="Q218" s="43">
        <f>IF(O218="Overdue",DATEDIF(J218,TODAY(),"d"),"")</f>
        <v/>
      </c>
    </row>
    <row r="219">
      <c r="B219" s="37">
        <f>IF($A219="","",IFERROR(INDEX(People!$B:$B,MATCH($A219,People!$A:$A,0)),""))</f>
        <v/>
      </c>
      <c r="C219" s="37">
        <f>IF($A219="","",IFERROR(INDEX(People!$C:$C,MATCH($A219,People!$A:$A,0)),""))</f>
        <v/>
      </c>
      <c r="D219" s="37">
        <f>IF($A219="","",IFERROR(INDEX(People!$D:$D,MATCH($A219,People!$A:$A,0)),""))</f>
        <v/>
      </c>
      <c r="G219" s="37">
        <f>IF($E219="","",IFERROR(INDEX(Policies!$E:$E,MATCH($E219,Policies!$A:$A,0)),""))</f>
        <v/>
      </c>
      <c r="J219" s="41">
        <f>IF(OR(I219="",G219="Inform only"),"",I219+IFERROR(INDEX(Policies!$G:$G,MATCH(E219,Policies!$A:$A,0)),14))</f>
        <v/>
      </c>
      <c r="N219" s="37">
        <f>IF(OR(E219="",K219=""),"",IFERROR(INDEX(Policies!$H:$H,MATCH(E219,Policies!$A:$A,0))&amp;" (v"&amp;F219&amp;")",""))</f>
        <v/>
      </c>
      <c r="O219" s="37">
        <f>IF(A219="","",IF(AND(F219&lt;&gt;"",IFERROR(INDEX(Policies!$B:$B,MATCH(E219,Policies!$A:$A,0))&amp;"","")&lt;&gt;"",F219&amp;""&lt;&gt;IFERROR(INDEX(Policies!$B:$B,MATCH(E219,Policies!$A:$A,0))&amp;"","")),IF(COUNTIFS($A$4:$A$503,A219,$E$4:$E$503,E219,$F$4:$F$503,IFERROR(INDEX(Policies!$B:$B,MATCH(E219,Policies!$A:$A,0))&amp;"",""))&gt;0,"Replaced","Needs new version"),IF(AND(G219="Inform only",I219&lt;&gt;""),"Informed",IF(K219&lt;&gt;"","Confirmed",IF(I219="","Not sent",IF(TODAY()&gt;J219,"Overdue","Pending"))))))</f>
        <v/>
      </c>
      <c r="P219" s="37">
        <f>IF(O219&lt;&gt;"Confirmed","",IF(AND(G219="E-signature",L219&lt;&gt;"E-signature",L219&lt;&gt;"Policy software record"),"Needs e-signature",IF(AND(G219="Signature (paper or e-sign)",L219&lt;&gt;"E-signature",L219&lt;&gt;"Signed paper form",L219&lt;&gt;"Policy software record"),"Needs signature",IF(L219="","Add how confirmed",IF(M219="","Add proof link","Complete")))))</f>
        <v/>
      </c>
      <c r="Q219" s="43">
        <f>IF(O219="Overdue",DATEDIF(J219,TODAY(),"d"),"")</f>
        <v/>
      </c>
    </row>
    <row r="220">
      <c r="B220" s="37">
        <f>IF($A220="","",IFERROR(INDEX(People!$B:$B,MATCH($A220,People!$A:$A,0)),""))</f>
        <v/>
      </c>
      <c r="C220" s="37">
        <f>IF($A220="","",IFERROR(INDEX(People!$C:$C,MATCH($A220,People!$A:$A,0)),""))</f>
        <v/>
      </c>
      <c r="D220" s="37">
        <f>IF($A220="","",IFERROR(INDEX(People!$D:$D,MATCH($A220,People!$A:$A,0)),""))</f>
        <v/>
      </c>
      <c r="G220" s="37">
        <f>IF($E220="","",IFERROR(INDEX(Policies!$E:$E,MATCH($E220,Policies!$A:$A,0)),""))</f>
        <v/>
      </c>
      <c r="J220" s="41">
        <f>IF(OR(I220="",G220="Inform only"),"",I220+IFERROR(INDEX(Policies!$G:$G,MATCH(E220,Policies!$A:$A,0)),14))</f>
        <v/>
      </c>
      <c r="N220" s="37">
        <f>IF(OR(E220="",K220=""),"",IFERROR(INDEX(Policies!$H:$H,MATCH(E220,Policies!$A:$A,0))&amp;" (v"&amp;F220&amp;")",""))</f>
        <v/>
      </c>
      <c r="O220" s="37">
        <f>IF(A220="","",IF(AND(F220&lt;&gt;"",IFERROR(INDEX(Policies!$B:$B,MATCH(E220,Policies!$A:$A,0))&amp;"","")&lt;&gt;"",F220&amp;""&lt;&gt;IFERROR(INDEX(Policies!$B:$B,MATCH(E220,Policies!$A:$A,0))&amp;"","")),IF(COUNTIFS($A$4:$A$503,A220,$E$4:$E$503,E220,$F$4:$F$503,IFERROR(INDEX(Policies!$B:$B,MATCH(E220,Policies!$A:$A,0))&amp;"",""))&gt;0,"Replaced","Needs new version"),IF(AND(G220="Inform only",I220&lt;&gt;""),"Informed",IF(K220&lt;&gt;"","Confirmed",IF(I220="","Not sent",IF(TODAY()&gt;J220,"Overdue","Pending"))))))</f>
        <v/>
      </c>
      <c r="P220" s="37">
        <f>IF(O220&lt;&gt;"Confirmed","",IF(AND(G220="E-signature",L220&lt;&gt;"E-signature",L220&lt;&gt;"Policy software record"),"Needs e-signature",IF(AND(G220="Signature (paper or e-sign)",L220&lt;&gt;"E-signature",L220&lt;&gt;"Signed paper form",L220&lt;&gt;"Policy software record"),"Needs signature",IF(L220="","Add how confirmed",IF(M220="","Add proof link","Complete")))))</f>
        <v/>
      </c>
      <c r="Q220" s="43">
        <f>IF(O220="Overdue",DATEDIF(J220,TODAY(),"d"),"")</f>
        <v/>
      </c>
    </row>
    <row r="221">
      <c r="B221" s="37">
        <f>IF($A221="","",IFERROR(INDEX(People!$B:$B,MATCH($A221,People!$A:$A,0)),""))</f>
        <v/>
      </c>
      <c r="C221" s="37">
        <f>IF($A221="","",IFERROR(INDEX(People!$C:$C,MATCH($A221,People!$A:$A,0)),""))</f>
        <v/>
      </c>
      <c r="D221" s="37">
        <f>IF($A221="","",IFERROR(INDEX(People!$D:$D,MATCH($A221,People!$A:$A,0)),""))</f>
        <v/>
      </c>
      <c r="G221" s="37">
        <f>IF($E221="","",IFERROR(INDEX(Policies!$E:$E,MATCH($E221,Policies!$A:$A,0)),""))</f>
        <v/>
      </c>
      <c r="J221" s="41">
        <f>IF(OR(I221="",G221="Inform only"),"",I221+IFERROR(INDEX(Policies!$G:$G,MATCH(E221,Policies!$A:$A,0)),14))</f>
        <v/>
      </c>
      <c r="N221" s="37">
        <f>IF(OR(E221="",K221=""),"",IFERROR(INDEX(Policies!$H:$H,MATCH(E221,Policies!$A:$A,0))&amp;" (v"&amp;F221&amp;")",""))</f>
        <v/>
      </c>
      <c r="O221" s="37">
        <f>IF(A221="","",IF(AND(F221&lt;&gt;"",IFERROR(INDEX(Policies!$B:$B,MATCH(E221,Policies!$A:$A,0))&amp;"","")&lt;&gt;"",F221&amp;""&lt;&gt;IFERROR(INDEX(Policies!$B:$B,MATCH(E221,Policies!$A:$A,0))&amp;"","")),IF(COUNTIFS($A$4:$A$503,A221,$E$4:$E$503,E221,$F$4:$F$503,IFERROR(INDEX(Policies!$B:$B,MATCH(E221,Policies!$A:$A,0))&amp;"",""))&gt;0,"Replaced","Needs new version"),IF(AND(G221="Inform only",I221&lt;&gt;""),"Informed",IF(K221&lt;&gt;"","Confirmed",IF(I221="","Not sent",IF(TODAY()&gt;J221,"Overdue","Pending"))))))</f>
        <v/>
      </c>
      <c r="P221" s="37">
        <f>IF(O221&lt;&gt;"Confirmed","",IF(AND(G221="E-signature",L221&lt;&gt;"E-signature",L221&lt;&gt;"Policy software record"),"Needs e-signature",IF(AND(G221="Signature (paper or e-sign)",L221&lt;&gt;"E-signature",L221&lt;&gt;"Signed paper form",L221&lt;&gt;"Policy software record"),"Needs signature",IF(L221="","Add how confirmed",IF(M221="","Add proof link","Complete")))))</f>
        <v/>
      </c>
      <c r="Q221" s="43">
        <f>IF(O221="Overdue",DATEDIF(J221,TODAY(),"d"),"")</f>
        <v/>
      </c>
    </row>
    <row r="222">
      <c r="B222" s="37">
        <f>IF($A222="","",IFERROR(INDEX(People!$B:$B,MATCH($A222,People!$A:$A,0)),""))</f>
        <v/>
      </c>
      <c r="C222" s="37">
        <f>IF($A222="","",IFERROR(INDEX(People!$C:$C,MATCH($A222,People!$A:$A,0)),""))</f>
        <v/>
      </c>
      <c r="D222" s="37">
        <f>IF($A222="","",IFERROR(INDEX(People!$D:$D,MATCH($A222,People!$A:$A,0)),""))</f>
        <v/>
      </c>
      <c r="G222" s="37">
        <f>IF($E222="","",IFERROR(INDEX(Policies!$E:$E,MATCH($E222,Policies!$A:$A,0)),""))</f>
        <v/>
      </c>
      <c r="J222" s="41">
        <f>IF(OR(I222="",G222="Inform only"),"",I222+IFERROR(INDEX(Policies!$G:$G,MATCH(E222,Policies!$A:$A,0)),14))</f>
        <v/>
      </c>
      <c r="N222" s="37">
        <f>IF(OR(E222="",K222=""),"",IFERROR(INDEX(Policies!$H:$H,MATCH(E222,Policies!$A:$A,0))&amp;" (v"&amp;F222&amp;")",""))</f>
        <v/>
      </c>
      <c r="O222" s="37">
        <f>IF(A222="","",IF(AND(F222&lt;&gt;"",IFERROR(INDEX(Policies!$B:$B,MATCH(E222,Policies!$A:$A,0))&amp;"","")&lt;&gt;"",F222&amp;""&lt;&gt;IFERROR(INDEX(Policies!$B:$B,MATCH(E222,Policies!$A:$A,0))&amp;"","")),IF(COUNTIFS($A$4:$A$503,A222,$E$4:$E$503,E222,$F$4:$F$503,IFERROR(INDEX(Policies!$B:$B,MATCH(E222,Policies!$A:$A,0))&amp;"",""))&gt;0,"Replaced","Needs new version"),IF(AND(G222="Inform only",I222&lt;&gt;""),"Informed",IF(K222&lt;&gt;"","Confirmed",IF(I222="","Not sent",IF(TODAY()&gt;J222,"Overdue","Pending"))))))</f>
        <v/>
      </c>
      <c r="P222" s="37">
        <f>IF(O222&lt;&gt;"Confirmed","",IF(AND(G222="E-signature",L222&lt;&gt;"E-signature",L222&lt;&gt;"Policy software record"),"Needs e-signature",IF(AND(G222="Signature (paper or e-sign)",L222&lt;&gt;"E-signature",L222&lt;&gt;"Signed paper form",L222&lt;&gt;"Policy software record"),"Needs signature",IF(L222="","Add how confirmed",IF(M222="","Add proof link","Complete")))))</f>
        <v/>
      </c>
      <c r="Q222" s="43">
        <f>IF(O222="Overdue",DATEDIF(J222,TODAY(),"d"),"")</f>
        <v/>
      </c>
    </row>
    <row r="223">
      <c r="B223" s="37">
        <f>IF($A223="","",IFERROR(INDEX(People!$B:$B,MATCH($A223,People!$A:$A,0)),""))</f>
        <v/>
      </c>
      <c r="C223" s="37">
        <f>IF($A223="","",IFERROR(INDEX(People!$C:$C,MATCH($A223,People!$A:$A,0)),""))</f>
        <v/>
      </c>
      <c r="D223" s="37">
        <f>IF($A223="","",IFERROR(INDEX(People!$D:$D,MATCH($A223,People!$A:$A,0)),""))</f>
        <v/>
      </c>
      <c r="G223" s="37">
        <f>IF($E223="","",IFERROR(INDEX(Policies!$E:$E,MATCH($E223,Policies!$A:$A,0)),""))</f>
        <v/>
      </c>
      <c r="J223" s="41">
        <f>IF(OR(I223="",G223="Inform only"),"",I223+IFERROR(INDEX(Policies!$G:$G,MATCH(E223,Policies!$A:$A,0)),14))</f>
        <v/>
      </c>
      <c r="N223" s="37">
        <f>IF(OR(E223="",K223=""),"",IFERROR(INDEX(Policies!$H:$H,MATCH(E223,Policies!$A:$A,0))&amp;" (v"&amp;F223&amp;")",""))</f>
        <v/>
      </c>
      <c r="O223" s="37">
        <f>IF(A223="","",IF(AND(F223&lt;&gt;"",IFERROR(INDEX(Policies!$B:$B,MATCH(E223,Policies!$A:$A,0))&amp;"","")&lt;&gt;"",F223&amp;""&lt;&gt;IFERROR(INDEX(Policies!$B:$B,MATCH(E223,Policies!$A:$A,0))&amp;"","")),IF(COUNTIFS($A$4:$A$503,A223,$E$4:$E$503,E223,$F$4:$F$503,IFERROR(INDEX(Policies!$B:$B,MATCH(E223,Policies!$A:$A,0))&amp;"",""))&gt;0,"Replaced","Needs new version"),IF(AND(G223="Inform only",I223&lt;&gt;""),"Informed",IF(K223&lt;&gt;"","Confirmed",IF(I223="","Not sent",IF(TODAY()&gt;J223,"Overdue","Pending"))))))</f>
        <v/>
      </c>
      <c r="P223" s="37">
        <f>IF(O223&lt;&gt;"Confirmed","",IF(AND(G223="E-signature",L223&lt;&gt;"E-signature",L223&lt;&gt;"Policy software record"),"Needs e-signature",IF(AND(G223="Signature (paper or e-sign)",L223&lt;&gt;"E-signature",L223&lt;&gt;"Signed paper form",L223&lt;&gt;"Policy software record"),"Needs signature",IF(L223="","Add how confirmed",IF(M223="","Add proof link","Complete")))))</f>
        <v/>
      </c>
      <c r="Q223" s="43">
        <f>IF(O223="Overdue",DATEDIF(J223,TODAY(),"d"),"")</f>
        <v/>
      </c>
    </row>
    <row r="224">
      <c r="B224" s="37">
        <f>IF($A224="","",IFERROR(INDEX(People!$B:$B,MATCH($A224,People!$A:$A,0)),""))</f>
        <v/>
      </c>
      <c r="C224" s="37">
        <f>IF($A224="","",IFERROR(INDEX(People!$C:$C,MATCH($A224,People!$A:$A,0)),""))</f>
        <v/>
      </c>
      <c r="D224" s="37">
        <f>IF($A224="","",IFERROR(INDEX(People!$D:$D,MATCH($A224,People!$A:$A,0)),""))</f>
        <v/>
      </c>
      <c r="G224" s="37">
        <f>IF($E224="","",IFERROR(INDEX(Policies!$E:$E,MATCH($E224,Policies!$A:$A,0)),""))</f>
        <v/>
      </c>
      <c r="J224" s="41">
        <f>IF(OR(I224="",G224="Inform only"),"",I224+IFERROR(INDEX(Policies!$G:$G,MATCH(E224,Policies!$A:$A,0)),14))</f>
        <v/>
      </c>
      <c r="N224" s="37">
        <f>IF(OR(E224="",K224=""),"",IFERROR(INDEX(Policies!$H:$H,MATCH(E224,Policies!$A:$A,0))&amp;" (v"&amp;F224&amp;")",""))</f>
        <v/>
      </c>
      <c r="O224" s="37">
        <f>IF(A224="","",IF(AND(F224&lt;&gt;"",IFERROR(INDEX(Policies!$B:$B,MATCH(E224,Policies!$A:$A,0))&amp;"","")&lt;&gt;"",F224&amp;""&lt;&gt;IFERROR(INDEX(Policies!$B:$B,MATCH(E224,Policies!$A:$A,0))&amp;"","")),IF(COUNTIFS($A$4:$A$503,A224,$E$4:$E$503,E224,$F$4:$F$503,IFERROR(INDEX(Policies!$B:$B,MATCH(E224,Policies!$A:$A,0))&amp;"",""))&gt;0,"Replaced","Needs new version"),IF(AND(G224="Inform only",I224&lt;&gt;""),"Informed",IF(K224&lt;&gt;"","Confirmed",IF(I224="","Not sent",IF(TODAY()&gt;J224,"Overdue","Pending"))))))</f>
        <v/>
      </c>
      <c r="P224" s="37">
        <f>IF(O224&lt;&gt;"Confirmed","",IF(AND(G224="E-signature",L224&lt;&gt;"E-signature",L224&lt;&gt;"Policy software record"),"Needs e-signature",IF(AND(G224="Signature (paper or e-sign)",L224&lt;&gt;"E-signature",L224&lt;&gt;"Signed paper form",L224&lt;&gt;"Policy software record"),"Needs signature",IF(L224="","Add how confirmed",IF(M224="","Add proof link","Complete")))))</f>
        <v/>
      </c>
      <c r="Q224" s="43">
        <f>IF(O224="Overdue",DATEDIF(J224,TODAY(),"d"),"")</f>
        <v/>
      </c>
    </row>
    <row r="225">
      <c r="B225" s="37">
        <f>IF($A225="","",IFERROR(INDEX(People!$B:$B,MATCH($A225,People!$A:$A,0)),""))</f>
        <v/>
      </c>
      <c r="C225" s="37">
        <f>IF($A225="","",IFERROR(INDEX(People!$C:$C,MATCH($A225,People!$A:$A,0)),""))</f>
        <v/>
      </c>
      <c r="D225" s="37">
        <f>IF($A225="","",IFERROR(INDEX(People!$D:$D,MATCH($A225,People!$A:$A,0)),""))</f>
        <v/>
      </c>
      <c r="G225" s="37">
        <f>IF($E225="","",IFERROR(INDEX(Policies!$E:$E,MATCH($E225,Policies!$A:$A,0)),""))</f>
        <v/>
      </c>
      <c r="J225" s="41">
        <f>IF(OR(I225="",G225="Inform only"),"",I225+IFERROR(INDEX(Policies!$G:$G,MATCH(E225,Policies!$A:$A,0)),14))</f>
        <v/>
      </c>
      <c r="N225" s="37">
        <f>IF(OR(E225="",K225=""),"",IFERROR(INDEX(Policies!$H:$H,MATCH(E225,Policies!$A:$A,0))&amp;" (v"&amp;F225&amp;")",""))</f>
        <v/>
      </c>
      <c r="O225" s="37">
        <f>IF(A225="","",IF(AND(F225&lt;&gt;"",IFERROR(INDEX(Policies!$B:$B,MATCH(E225,Policies!$A:$A,0))&amp;"","")&lt;&gt;"",F225&amp;""&lt;&gt;IFERROR(INDEX(Policies!$B:$B,MATCH(E225,Policies!$A:$A,0))&amp;"","")),IF(COUNTIFS($A$4:$A$503,A225,$E$4:$E$503,E225,$F$4:$F$503,IFERROR(INDEX(Policies!$B:$B,MATCH(E225,Policies!$A:$A,0))&amp;"",""))&gt;0,"Replaced","Needs new version"),IF(AND(G225="Inform only",I225&lt;&gt;""),"Informed",IF(K225&lt;&gt;"","Confirmed",IF(I225="","Not sent",IF(TODAY()&gt;J225,"Overdue","Pending"))))))</f>
        <v/>
      </c>
      <c r="P225" s="37">
        <f>IF(O225&lt;&gt;"Confirmed","",IF(AND(G225="E-signature",L225&lt;&gt;"E-signature",L225&lt;&gt;"Policy software record"),"Needs e-signature",IF(AND(G225="Signature (paper or e-sign)",L225&lt;&gt;"E-signature",L225&lt;&gt;"Signed paper form",L225&lt;&gt;"Policy software record"),"Needs signature",IF(L225="","Add how confirmed",IF(M225="","Add proof link","Complete")))))</f>
        <v/>
      </c>
      <c r="Q225" s="43">
        <f>IF(O225="Overdue",DATEDIF(J225,TODAY(),"d"),"")</f>
        <v/>
      </c>
    </row>
    <row r="226">
      <c r="B226" s="37">
        <f>IF($A226="","",IFERROR(INDEX(People!$B:$B,MATCH($A226,People!$A:$A,0)),""))</f>
        <v/>
      </c>
      <c r="C226" s="37">
        <f>IF($A226="","",IFERROR(INDEX(People!$C:$C,MATCH($A226,People!$A:$A,0)),""))</f>
        <v/>
      </c>
      <c r="D226" s="37">
        <f>IF($A226="","",IFERROR(INDEX(People!$D:$D,MATCH($A226,People!$A:$A,0)),""))</f>
        <v/>
      </c>
      <c r="G226" s="37">
        <f>IF($E226="","",IFERROR(INDEX(Policies!$E:$E,MATCH($E226,Policies!$A:$A,0)),""))</f>
        <v/>
      </c>
      <c r="J226" s="41">
        <f>IF(OR(I226="",G226="Inform only"),"",I226+IFERROR(INDEX(Policies!$G:$G,MATCH(E226,Policies!$A:$A,0)),14))</f>
        <v/>
      </c>
      <c r="N226" s="37">
        <f>IF(OR(E226="",K226=""),"",IFERROR(INDEX(Policies!$H:$H,MATCH(E226,Policies!$A:$A,0))&amp;" (v"&amp;F226&amp;")",""))</f>
        <v/>
      </c>
      <c r="O226" s="37">
        <f>IF(A226="","",IF(AND(F226&lt;&gt;"",IFERROR(INDEX(Policies!$B:$B,MATCH(E226,Policies!$A:$A,0))&amp;"","")&lt;&gt;"",F226&amp;""&lt;&gt;IFERROR(INDEX(Policies!$B:$B,MATCH(E226,Policies!$A:$A,0))&amp;"","")),IF(COUNTIFS($A$4:$A$503,A226,$E$4:$E$503,E226,$F$4:$F$503,IFERROR(INDEX(Policies!$B:$B,MATCH(E226,Policies!$A:$A,0))&amp;"",""))&gt;0,"Replaced","Needs new version"),IF(AND(G226="Inform only",I226&lt;&gt;""),"Informed",IF(K226&lt;&gt;"","Confirmed",IF(I226="","Not sent",IF(TODAY()&gt;J226,"Overdue","Pending"))))))</f>
        <v/>
      </c>
      <c r="P226" s="37">
        <f>IF(O226&lt;&gt;"Confirmed","",IF(AND(G226="E-signature",L226&lt;&gt;"E-signature",L226&lt;&gt;"Policy software record"),"Needs e-signature",IF(AND(G226="Signature (paper or e-sign)",L226&lt;&gt;"E-signature",L226&lt;&gt;"Signed paper form",L226&lt;&gt;"Policy software record"),"Needs signature",IF(L226="","Add how confirmed",IF(M226="","Add proof link","Complete")))))</f>
        <v/>
      </c>
      <c r="Q226" s="43">
        <f>IF(O226="Overdue",DATEDIF(J226,TODAY(),"d"),"")</f>
        <v/>
      </c>
    </row>
    <row r="227">
      <c r="B227" s="37">
        <f>IF($A227="","",IFERROR(INDEX(People!$B:$B,MATCH($A227,People!$A:$A,0)),""))</f>
        <v/>
      </c>
      <c r="C227" s="37">
        <f>IF($A227="","",IFERROR(INDEX(People!$C:$C,MATCH($A227,People!$A:$A,0)),""))</f>
        <v/>
      </c>
      <c r="D227" s="37">
        <f>IF($A227="","",IFERROR(INDEX(People!$D:$D,MATCH($A227,People!$A:$A,0)),""))</f>
        <v/>
      </c>
      <c r="G227" s="37">
        <f>IF($E227="","",IFERROR(INDEX(Policies!$E:$E,MATCH($E227,Policies!$A:$A,0)),""))</f>
        <v/>
      </c>
      <c r="J227" s="41">
        <f>IF(OR(I227="",G227="Inform only"),"",I227+IFERROR(INDEX(Policies!$G:$G,MATCH(E227,Policies!$A:$A,0)),14))</f>
        <v/>
      </c>
      <c r="N227" s="37">
        <f>IF(OR(E227="",K227=""),"",IFERROR(INDEX(Policies!$H:$H,MATCH(E227,Policies!$A:$A,0))&amp;" (v"&amp;F227&amp;")",""))</f>
        <v/>
      </c>
      <c r="O227" s="37">
        <f>IF(A227="","",IF(AND(F227&lt;&gt;"",IFERROR(INDEX(Policies!$B:$B,MATCH(E227,Policies!$A:$A,0))&amp;"","")&lt;&gt;"",F227&amp;""&lt;&gt;IFERROR(INDEX(Policies!$B:$B,MATCH(E227,Policies!$A:$A,0))&amp;"","")),IF(COUNTIFS($A$4:$A$503,A227,$E$4:$E$503,E227,$F$4:$F$503,IFERROR(INDEX(Policies!$B:$B,MATCH(E227,Policies!$A:$A,0))&amp;"",""))&gt;0,"Replaced","Needs new version"),IF(AND(G227="Inform only",I227&lt;&gt;""),"Informed",IF(K227&lt;&gt;"","Confirmed",IF(I227="","Not sent",IF(TODAY()&gt;J227,"Overdue","Pending"))))))</f>
        <v/>
      </c>
      <c r="P227" s="37">
        <f>IF(O227&lt;&gt;"Confirmed","",IF(AND(G227="E-signature",L227&lt;&gt;"E-signature",L227&lt;&gt;"Policy software record"),"Needs e-signature",IF(AND(G227="Signature (paper or e-sign)",L227&lt;&gt;"E-signature",L227&lt;&gt;"Signed paper form",L227&lt;&gt;"Policy software record"),"Needs signature",IF(L227="","Add how confirmed",IF(M227="","Add proof link","Complete")))))</f>
        <v/>
      </c>
      <c r="Q227" s="43">
        <f>IF(O227="Overdue",DATEDIF(J227,TODAY(),"d"),"")</f>
        <v/>
      </c>
    </row>
    <row r="228">
      <c r="B228" s="37">
        <f>IF($A228="","",IFERROR(INDEX(People!$B:$B,MATCH($A228,People!$A:$A,0)),""))</f>
        <v/>
      </c>
      <c r="C228" s="37">
        <f>IF($A228="","",IFERROR(INDEX(People!$C:$C,MATCH($A228,People!$A:$A,0)),""))</f>
        <v/>
      </c>
      <c r="D228" s="37">
        <f>IF($A228="","",IFERROR(INDEX(People!$D:$D,MATCH($A228,People!$A:$A,0)),""))</f>
        <v/>
      </c>
      <c r="G228" s="37">
        <f>IF($E228="","",IFERROR(INDEX(Policies!$E:$E,MATCH($E228,Policies!$A:$A,0)),""))</f>
        <v/>
      </c>
      <c r="J228" s="41">
        <f>IF(OR(I228="",G228="Inform only"),"",I228+IFERROR(INDEX(Policies!$G:$G,MATCH(E228,Policies!$A:$A,0)),14))</f>
        <v/>
      </c>
      <c r="N228" s="37">
        <f>IF(OR(E228="",K228=""),"",IFERROR(INDEX(Policies!$H:$H,MATCH(E228,Policies!$A:$A,0))&amp;" (v"&amp;F228&amp;")",""))</f>
        <v/>
      </c>
      <c r="O228" s="37">
        <f>IF(A228="","",IF(AND(F228&lt;&gt;"",IFERROR(INDEX(Policies!$B:$B,MATCH(E228,Policies!$A:$A,0))&amp;"","")&lt;&gt;"",F228&amp;""&lt;&gt;IFERROR(INDEX(Policies!$B:$B,MATCH(E228,Policies!$A:$A,0))&amp;"","")),IF(COUNTIFS($A$4:$A$503,A228,$E$4:$E$503,E228,$F$4:$F$503,IFERROR(INDEX(Policies!$B:$B,MATCH(E228,Policies!$A:$A,0))&amp;"",""))&gt;0,"Replaced","Needs new version"),IF(AND(G228="Inform only",I228&lt;&gt;""),"Informed",IF(K228&lt;&gt;"","Confirmed",IF(I228="","Not sent",IF(TODAY()&gt;J228,"Overdue","Pending"))))))</f>
        <v/>
      </c>
      <c r="P228" s="37">
        <f>IF(O228&lt;&gt;"Confirmed","",IF(AND(G228="E-signature",L228&lt;&gt;"E-signature",L228&lt;&gt;"Policy software record"),"Needs e-signature",IF(AND(G228="Signature (paper or e-sign)",L228&lt;&gt;"E-signature",L228&lt;&gt;"Signed paper form",L228&lt;&gt;"Policy software record"),"Needs signature",IF(L228="","Add how confirmed",IF(M228="","Add proof link","Complete")))))</f>
        <v/>
      </c>
      <c r="Q228" s="43">
        <f>IF(O228="Overdue",DATEDIF(J228,TODAY(),"d"),"")</f>
        <v/>
      </c>
    </row>
    <row r="229">
      <c r="B229" s="37">
        <f>IF($A229="","",IFERROR(INDEX(People!$B:$B,MATCH($A229,People!$A:$A,0)),""))</f>
        <v/>
      </c>
      <c r="C229" s="37">
        <f>IF($A229="","",IFERROR(INDEX(People!$C:$C,MATCH($A229,People!$A:$A,0)),""))</f>
        <v/>
      </c>
      <c r="D229" s="37">
        <f>IF($A229="","",IFERROR(INDEX(People!$D:$D,MATCH($A229,People!$A:$A,0)),""))</f>
        <v/>
      </c>
      <c r="G229" s="37">
        <f>IF($E229="","",IFERROR(INDEX(Policies!$E:$E,MATCH($E229,Policies!$A:$A,0)),""))</f>
        <v/>
      </c>
      <c r="J229" s="41">
        <f>IF(OR(I229="",G229="Inform only"),"",I229+IFERROR(INDEX(Policies!$G:$G,MATCH(E229,Policies!$A:$A,0)),14))</f>
        <v/>
      </c>
      <c r="N229" s="37">
        <f>IF(OR(E229="",K229=""),"",IFERROR(INDEX(Policies!$H:$H,MATCH(E229,Policies!$A:$A,0))&amp;" (v"&amp;F229&amp;")",""))</f>
        <v/>
      </c>
      <c r="O229" s="37">
        <f>IF(A229="","",IF(AND(F229&lt;&gt;"",IFERROR(INDEX(Policies!$B:$B,MATCH(E229,Policies!$A:$A,0))&amp;"","")&lt;&gt;"",F229&amp;""&lt;&gt;IFERROR(INDEX(Policies!$B:$B,MATCH(E229,Policies!$A:$A,0))&amp;"","")),IF(COUNTIFS($A$4:$A$503,A229,$E$4:$E$503,E229,$F$4:$F$503,IFERROR(INDEX(Policies!$B:$B,MATCH(E229,Policies!$A:$A,0))&amp;"",""))&gt;0,"Replaced","Needs new version"),IF(AND(G229="Inform only",I229&lt;&gt;""),"Informed",IF(K229&lt;&gt;"","Confirmed",IF(I229="","Not sent",IF(TODAY()&gt;J229,"Overdue","Pending"))))))</f>
        <v/>
      </c>
      <c r="P229" s="37">
        <f>IF(O229&lt;&gt;"Confirmed","",IF(AND(G229="E-signature",L229&lt;&gt;"E-signature",L229&lt;&gt;"Policy software record"),"Needs e-signature",IF(AND(G229="Signature (paper or e-sign)",L229&lt;&gt;"E-signature",L229&lt;&gt;"Signed paper form",L229&lt;&gt;"Policy software record"),"Needs signature",IF(L229="","Add how confirmed",IF(M229="","Add proof link","Complete")))))</f>
        <v/>
      </c>
      <c r="Q229" s="43">
        <f>IF(O229="Overdue",DATEDIF(J229,TODAY(),"d"),"")</f>
        <v/>
      </c>
    </row>
    <row r="230">
      <c r="B230" s="37">
        <f>IF($A230="","",IFERROR(INDEX(People!$B:$B,MATCH($A230,People!$A:$A,0)),""))</f>
        <v/>
      </c>
      <c r="C230" s="37">
        <f>IF($A230="","",IFERROR(INDEX(People!$C:$C,MATCH($A230,People!$A:$A,0)),""))</f>
        <v/>
      </c>
      <c r="D230" s="37">
        <f>IF($A230="","",IFERROR(INDEX(People!$D:$D,MATCH($A230,People!$A:$A,0)),""))</f>
        <v/>
      </c>
      <c r="G230" s="37">
        <f>IF($E230="","",IFERROR(INDEX(Policies!$E:$E,MATCH($E230,Policies!$A:$A,0)),""))</f>
        <v/>
      </c>
      <c r="J230" s="41">
        <f>IF(OR(I230="",G230="Inform only"),"",I230+IFERROR(INDEX(Policies!$G:$G,MATCH(E230,Policies!$A:$A,0)),14))</f>
        <v/>
      </c>
      <c r="N230" s="37">
        <f>IF(OR(E230="",K230=""),"",IFERROR(INDEX(Policies!$H:$H,MATCH(E230,Policies!$A:$A,0))&amp;" (v"&amp;F230&amp;")",""))</f>
        <v/>
      </c>
      <c r="O230" s="37">
        <f>IF(A230="","",IF(AND(F230&lt;&gt;"",IFERROR(INDEX(Policies!$B:$B,MATCH(E230,Policies!$A:$A,0))&amp;"","")&lt;&gt;"",F230&amp;""&lt;&gt;IFERROR(INDEX(Policies!$B:$B,MATCH(E230,Policies!$A:$A,0))&amp;"","")),IF(COUNTIFS($A$4:$A$503,A230,$E$4:$E$503,E230,$F$4:$F$503,IFERROR(INDEX(Policies!$B:$B,MATCH(E230,Policies!$A:$A,0))&amp;"",""))&gt;0,"Replaced","Needs new version"),IF(AND(G230="Inform only",I230&lt;&gt;""),"Informed",IF(K230&lt;&gt;"","Confirmed",IF(I230="","Not sent",IF(TODAY()&gt;J230,"Overdue","Pending"))))))</f>
        <v/>
      </c>
      <c r="P230" s="37">
        <f>IF(O230&lt;&gt;"Confirmed","",IF(AND(G230="E-signature",L230&lt;&gt;"E-signature",L230&lt;&gt;"Policy software record"),"Needs e-signature",IF(AND(G230="Signature (paper or e-sign)",L230&lt;&gt;"E-signature",L230&lt;&gt;"Signed paper form",L230&lt;&gt;"Policy software record"),"Needs signature",IF(L230="","Add how confirmed",IF(M230="","Add proof link","Complete")))))</f>
        <v/>
      </c>
      <c r="Q230" s="43">
        <f>IF(O230="Overdue",DATEDIF(J230,TODAY(),"d"),"")</f>
        <v/>
      </c>
    </row>
    <row r="231">
      <c r="B231" s="37">
        <f>IF($A231="","",IFERROR(INDEX(People!$B:$B,MATCH($A231,People!$A:$A,0)),""))</f>
        <v/>
      </c>
      <c r="C231" s="37">
        <f>IF($A231="","",IFERROR(INDEX(People!$C:$C,MATCH($A231,People!$A:$A,0)),""))</f>
        <v/>
      </c>
      <c r="D231" s="37">
        <f>IF($A231="","",IFERROR(INDEX(People!$D:$D,MATCH($A231,People!$A:$A,0)),""))</f>
        <v/>
      </c>
      <c r="G231" s="37">
        <f>IF($E231="","",IFERROR(INDEX(Policies!$E:$E,MATCH($E231,Policies!$A:$A,0)),""))</f>
        <v/>
      </c>
      <c r="J231" s="41">
        <f>IF(OR(I231="",G231="Inform only"),"",I231+IFERROR(INDEX(Policies!$G:$G,MATCH(E231,Policies!$A:$A,0)),14))</f>
        <v/>
      </c>
      <c r="N231" s="37">
        <f>IF(OR(E231="",K231=""),"",IFERROR(INDEX(Policies!$H:$H,MATCH(E231,Policies!$A:$A,0))&amp;" (v"&amp;F231&amp;")",""))</f>
        <v/>
      </c>
      <c r="O231" s="37">
        <f>IF(A231="","",IF(AND(F231&lt;&gt;"",IFERROR(INDEX(Policies!$B:$B,MATCH(E231,Policies!$A:$A,0))&amp;"","")&lt;&gt;"",F231&amp;""&lt;&gt;IFERROR(INDEX(Policies!$B:$B,MATCH(E231,Policies!$A:$A,0))&amp;"","")),IF(COUNTIFS($A$4:$A$503,A231,$E$4:$E$503,E231,$F$4:$F$503,IFERROR(INDEX(Policies!$B:$B,MATCH(E231,Policies!$A:$A,0))&amp;"",""))&gt;0,"Replaced","Needs new version"),IF(AND(G231="Inform only",I231&lt;&gt;""),"Informed",IF(K231&lt;&gt;"","Confirmed",IF(I231="","Not sent",IF(TODAY()&gt;J231,"Overdue","Pending"))))))</f>
        <v/>
      </c>
      <c r="P231" s="37">
        <f>IF(O231&lt;&gt;"Confirmed","",IF(AND(G231="E-signature",L231&lt;&gt;"E-signature",L231&lt;&gt;"Policy software record"),"Needs e-signature",IF(AND(G231="Signature (paper or e-sign)",L231&lt;&gt;"E-signature",L231&lt;&gt;"Signed paper form",L231&lt;&gt;"Policy software record"),"Needs signature",IF(L231="","Add how confirmed",IF(M231="","Add proof link","Complete")))))</f>
        <v/>
      </c>
      <c r="Q231" s="43">
        <f>IF(O231="Overdue",DATEDIF(J231,TODAY(),"d"),"")</f>
        <v/>
      </c>
    </row>
    <row r="232">
      <c r="B232" s="37">
        <f>IF($A232="","",IFERROR(INDEX(People!$B:$B,MATCH($A232,People!$A:$A,0)),""))</f>
        <v/>
      </c>
      <c r="C232" s="37">
        <f>IF($A232="","",IFERROR(INDEX(People!$C:$C,MATCH($A232,People!$A:$A,0)),""))</f>
        <v/>
      </c>
      <c r="D232" s="37">
        <f>IF($A232="","",IFERROR(INDEX(People!$D:$D,MATCH($A232,People!$A:$A,0)),""))</f>
        <v/>
      </c>
      <c r="G232" s="37">
        <f>IF($E232="","",IFERROR(INDEX(Policies!$E:$E,MATCH($E232,Policies!$A:$A,0)),""))</f>
        <v/>
      </c>
      <c r="J232" s="41">
        <f>IF(OR(I232="",G232="Inform only"),"",I232+IFERROR(INDEX(Policies!$G:$G,MATCH(E232,Policies!$A:$A,0)),14))</f>
        <v/>
      </c>
      <c r="N232" s="37">
        <f>IF(OR(E232="",K232=""),"",IFERROR(INDEX(Policies!$H:$H,MATCH(E232,Policies!$A:$A,0))&amp;" (v"&amp;F232&amp;")",""))</f>
        <v/>
      </c>
      <c r="O232" s="37">
        <f>IF(A232="","",IF(AND(F232&lt;&gt;"",IFERROR(INDEX(Policies!$B:$B,MATCH(E232,Policies!$A:$A,0))&amp;"","")&lt;&gt;"",F232&amp;""&lt;&gt;IFERROR(INDEX(Policies!$B:$B,MATCH(E232,Policies!$A:$A,0))&amp;"","")),IF(COUNTIFS($A$4:$A$503,A232,$E$4:$E$503,E232,$F$4:$F$503,IFERROR(INDEX(Policies!$B:$B,MATCH(E232,Policies!$A:$A,0))&amp;"",""))&gt;0,"Replaced","Needs new version"),IF(AND(G232="Inform only",I232&lt;&gt;""),"Informed",IF(K232&lt;&gt;"","Confirmed",IF(I232="","Not sent",IF(TODAY()&gt;J232,"Overdue","Pending"))))))</f>
        <v/>
      </c>
      <c r="P232" s="37">
        <f>IF(O232&lt;&gt;"Confirmed","",IF(AND(G232="E-signature",L232&lt;&gt;"E-signature",L232&lt;&gt;"Policy software record"),"Needs e-signature",IF(AND(G232="Signature (paper or e-sign)",L232&lt;&gt;"E-signature",L232&lt;&gt;"Signed paper form",L232&lt;&gt;"Policy software record"),"Needs signature",IF(L232="","Add how confirmed",IF(M232="","Add proof link","Complete")))))</f>
        <v/>
      </c>
      <c r="Q232" s="43">
        <f>IF(O232="Overdue",DATEDIF(J232,TODAY(),"d"),"")</f>
        <v/>
      </c>
    </row>
    <row r="233">
      <c r="B233" s="37">
        <f>IF($A233="","",IFERROR(INDEX(People!$B:$B,MATCH($A233,People!$A:$A,0)),""))</f>
        <v/>
      </c>
      <c r="C233" s="37">
        <f>IF($A233="","",IFERROR(INDEX(People!$C:$C,MATCH($A233,People!$A:$A,0)),""))</f>
        <v/>
      </c>
      <c r="D233" s="37">
        <f>IF($A233="","",IFERROR(INDEX(People!$D:$D,MATCH($A233,People!$A:$A,0)),""))</f>
        <v/>
      </c>
      <c r="G233" s="37">
        <f>IF($E233="","",IFERROR(INDEX(Policies!$E:$E,MATCH($E233,Policies!$A:$A,0)),""))</f>
        <v/>
      </c>
      <c r="J233" s="41">
        <f>IF(OR(I233="",G233="Inform only"),"",I233+IFERROR(INDEX(Policies!$G:$G,MATCH(E233,Policies!$A:$A,0)),14))</f>
        <v/>
      </c>
      <c r="N233" s="37">
        <f>IF(OR(E233="",K233=""),"",IFERROR(INDEX(Policies!$H:$H,MATCH(E233,Policies!$A:$A,0))&amp;" (v"&amp;F233&amp;")",""))</f>
        <v/>
      </c>
      <c r="O233" s="37">
        <f>IF(A233="","",IF(AND(F233&lt;&gt;"",IFERROR(INDEX(Policies!$B:$B,MATCH(E233,Policies!$A:$A,0))&amp;"","")&lt;&gt;"",F233&amp;""&lt;&gt;IFERROR(INDEX(Policies!$B:$B,MATCH(E233,Policies!$A:$A,0))&amp;"","")),IF(COUNTIFS($A$4:$A$503,A233,$E$4:$E$503,E233,$F$4:$F$503,IFERROR(INDEX(Policies!$B:$B,MATCH(E233,Policies!$A:$A,0))&amp;"",""))&gt;0,"Replaced","Needs new version"),IF(AND(G233="Inform only",I233&lt;&gt;""),"Informed",IF(K233&lt;&gt;"","Confirmed",IF(I233="","Not sent",IF(TODAY()&gt;J233,"Overdue","Pending"))))))</f>
        <v/>
      </c>
      <c r="P233" s="37">
        <f>IF(O233&lt;&gt;"Confirmed","",IF(AND(G233="E-signature",L233&lt;&gt;"E-signature",L233&lt;&gt;"Policy software record"),"Needs e-signature",IF(AND(G233="Signature (paper or e-sign)",L233&lt;&gt;"E-signature",L233&lt;&gt;"Signed paper form",L233&lt;&gt;"Policy software record"),"Needs signature",IF(L233="","Add how confirmed",IF(M233="","Add proof link","Complete")))))</f>
        <v/>
      </c>
      <c r="Q233" s="43">
        <f>IF(O233="Overdue",DATEDIF(J233,TODAY(),"d"),"")</f>
        <v/>
      </c>
    </row>
    <row r="234">
      <c r="B234" s="37">
        <f>IF($A234="","",IFERROR(INDEX(People!$B:$B,MATCH($A234,People!$A:$A,0)),""))</f>
        <v/>
      </c>
      <c r="C234" s="37">
        <f>IF($A234="","",IFERROR(INDEX(People!$C:$C,MATCH($A234,People!$A:$A,0)),""))</f>
        <v/>
      </c>
      <c r="D234" s="37">
        <f>IF($A234="","",IFERROR(INDEX(People!$D:$D,MATCH($A234,People!$A:$A,0)),""))</f>
        <v/>
      </c>
      <c r="G234" s="37">
        <f>IF($E234="","",IFERROR(INDEX(Policies!$E:$E,MATCH($E234,Policies!$A:$A,0)),""))</f>
        <v/>
      </c>
      <c r="J234" s="41">
        <f>IF(OR(I234="",G234="Inform only"),"",I234+IFERROR(INDEX(Policies!$G:$G,MATCH(E234,Policies!$A:$A,0)),14))</f>
        <v/>
      </c>
      <c r="N234" s="37">
        <f>IF(OR(E234="",K234=""),"",IFERROR(INDEX(Policies!$H:$H,MATCH(E234,Policies!$A:$A,0))&amp;" (v"&amp;F234&amp;")",""))</f>
        <v/>
      </c>
      <c r="O234" s="37">
        <f>IF(A234="","",IF(AND(F234&lt;&gt;"",IFERROR(INDEX(Policies!$B:$B,MATCH(E234,Policies!$A:$A,0))&amp;"","")&lt;&gt;"",F234&amp;""&lt;&gt;IFERROR(INDEX(Policies!$B:$B,MATCH(E234,Policies!$A:$A,0))&amp;"","")),IF(COUNTIFS($A$4:$A$503,A234,$E$4:$E$503,E234,$F$4:$F$503,IFERROR(INDEX(Policies!$B:$B,MATCH(E234,Policies!$A:$A,0))&amp;"",""))&gt;0,"Replaced","Needs new version"),IF(AND(G234="Inform only",I234&lt;&gt;""),"Informed",IF(K234&lt;&gt;"","Confirmed",IF(I234="","Not sent",IF(TODAY()&gt;J234,"Overdue","Pending"))))))</f>
        <v/>
      </c>
      <c r="P234" s="37">
        <f>IF(O234&lt;&gt;"Confirmed","",IF(AND(G234="E-signature",L234&lt;&gt;"E-signature",L234&lt;&gt;"Policy software record"),"Needs e-signature",IF(AND(G234="Signature (paper or e-sign)",L234&lt;&gt;"E-signature",L234&lt;&gt;"Signed paper form",L234&lt;&gt;"Policy software record"),"Needs signature",IF(L234="","Add how confirmed",IF(M234="","Add proof link","Complete")))))</f>
        <v/>
      </c>
      <c r="Q234" s="43">
        <f>IF(O234="Overdue",DATEDIF(J234,TODAY(),"d"),"")</f>
        <v/>
      </c>
    </row>
    <row r="235">
      <c r="B235" s="37">
        <f>IF($A235="","",IFERROR(INDEX(People!$B:$B,MATCH($A235,People!$A:$A,0)),""))</f>
        <v/>
      </c>
      <c r="C235" s="37">
        <f>IF($A235="","",IFERROR(INDEX(People!$C:$C,MATCH($A235,People!$A:$A,0)),""))</f>
        <v/>
      </c>
      <c r="D235" s="37">
        <f>IF($A235="","",IFERROR(INDEX(People!$D:$D,MATCH($A235,People!$A:$A,0)),""))</f>
        <v/>
      </c>
      <c r="G235" s="37">
        <f>IF($E235="","",IFERROR(INDEX(Policies!$E:$E,MATCH($E235,Policies!$A:$A,0)),""))</f>
        <v/>
      </c>
      <c r="J235" s="41">
        <f>IF(OR(I235="",G235="Inform only"),"",I235+IFERROR(INDEX(Policies!$G:$G,MATCH(E235,Policies!$A:$A,0)),14))</f>
        <v/>
      </c>
      <c r="N235" s="37">
        <f>IF(OR(E235="",K235=""),"",IFERROR(INDEX(Policies!$H:$H,MATCH(E235,Policies!$A:$A,0))&amp;" (v"&amp;F235&amp;")",""))</f>
        <v/>
      </c>
      <c r="O235" s="37">
        <f>IF(A235="","",IF(AND(F235&lt;&gt;"",IFERROR(INDEX(Policies!$B:$B,MATCH(E235,Policies!$A:$A,0))&amp;"","")&lt;&gt;"",F235&amp;""&lt;&gt;IFERROR(INDEX(Policies!$B:$B,MATCH(E235,Policies!$A:$A,0))&amp;"","")),IF(COUNTIFS($A$4:$A$503,A235,$E$4:$E$503,E235,$F$4:$F$503,IFERROR(INDEX(Policies!$B:$B,MATCH(E235,Policies!$A:$A,0))&amp;"",""))&gt;0,"Replaced","Needs new version"),IF(AND(G235="Inform only",I235&lt;&gt;""),"Informed",IF(K235&lt;&gt;"","Confirmed",IF(I235="","Not sent",IF(TODAY()&gt;J235,"Overdue","Pending"))))))</f>
        <v/>
      </c>
      <c r="P235" s="37">
        <f>IF(O235&lt;&gt;"Confirmed","",IF(AND(G235="E-signature",L235&lt;&gt;"E-signature",L235&lt;&gt;"Policy software record"),"Needs e-signature",IF(AND(G235="Signature (paper or e-sign)",L235&lt;&gt;"E-signature",L235&lt;&gt;"Signed paper form",L235&lt;&gt;"Policy software record"),"Needs signature",IF(L235="","Add how confirmed",IF(M235="","Add proof link","Complete")))))</f>
        <v/>
      </c>
      <c r="Q235" s="43">
        <f>IF(O235="Overdue",DATEDIF(J235,TODAY(),"d"),"")</f>
        <v/>
      </c>
    </row>
    <row r="236">
      <c r="B236" s="37">
        <f>IF($A236="","",IFERROR(INDEX(People!$B:$B,MATCH($A236,People!$A:$A,0)),""))</f>
        <v/>
      </c>
      <c r="C236" s="37">
        <f>IF($A236="","",IFERROR(INDEX(People!$C:$C,MATCH($A236,People!$A:$A,0)),""))</f>
        <v/>
      </c>
      <c r="D236" s="37">
        <f>IF($A236="","",IFERROR(INDEX(People!$D:$D,MATCH($A236,People!$A:$A,0)),""))</f>
        <v/>
      </c>
      <c r="G236" s="37">
        <f>IF($E236="","",IFERROR(INDEX(Policies!$E:$E,MATCH($E236,Policies!$A:$A,0)),""))</f>
        <v/>
      </c>
      <c r="J236" s="41">
        <f>IF(OR(I236="",G236="Inform only"),"",I236+IFERROR(INDEX(Policies!$G:$G,MATCH(E236,Policies!$A:$A,0)),14))</f>
        <v/>
      </c>
      <c r="N236" s="37">
        <f>IF(OR(E236="",K236=""),"",IFERROR(INDEX(Policies!$H:$H,MATCH(E236,Policies!$A:$A,0))&amp;" (v"&amp;F236&amp;")",""))</f>
        <v/>
      </c>
      <c r="O236" s="37">
        <f>IF(A236="","",IF(AND(F236&lt;&gt;"",IFERROR(INDEX(Policies!$B:$B,MATCH(E236,Policies!$A:$A,0))&amp;"","")&lt;&gt;"",F236&amp;""&lt;&gt;IFERROR(INDEX(Policies!$B:$B,MATCH(E236,Policies!$A:$A,0))&amp;"","")),IF(COUNTIFS($A$4:$A$503,A236,$E$4:$E$503,E236,$F$4:$F$503,IFERROR(INDEX(Policies!$B:$B,MATCH(E236,Policies!$A:$A,0))&amp;"",""))&gt;0,"Replaced","Needs new version"),IF(AND(G236="Inform only",I236&lt;&gt;""),"Informed",IF(K236&lt;&gt;"","Confirmed",IF(I236="","Not sent",IF(TODAY()&gt;J236,"Overdue","Pending"))))))</f>
        <v/>
      </c>
      <c r="P236" s="37">
        <f>IF(O236&lt;&gt;"Confirmed","",IF(AND(G236="E-signature",L236&lt;&gt;"E-signature",L236&lt;&gt;"Policy software record"),"Needs e-signature",IF(AND(G236="Signature (paper or e-sign)",L236&lt;&gt;"E-signature",L236&lt;&gt;"Signed paper form",L236&lt;&gt;"Policy software record"),"Needs signature",IF(L236="","Add how confirmed",IF(M236="","Add proof link","Complete")))))</f>
        <v/>
      </c>
      <c r="Q236" s="43">
        <f>IF(O236="Overdue",DATEDIF(J236,TODAY(),"d"),"")</f>
        <v/>
      </c>
    </row>
    <row r="237">
      <c r="B237" s="37">
        <f>IF($A237="","",IFERROR(INDEX(People!$B:$B,MATCH($A237,People!$A:$A,0)),""))</f>
        <v/>
      </c>
      <c r="C237" s="37">
        <f>IF($A237="","",IFERROR(INDEX(People!$C:$C,MATCH($A237,People!$A:$A,0)),""))</f>
        <v/>
      </c>
      <c r="D237" s="37">
        <f>IF($A237="","",IFERROR(INDEX(People!$D:$D,MATCH($A237,People!$A:$A,0)),""))</f>
        <v/>
      </c>
      <c r="G237" s="37">
        <f>IF($E237="","",IFERROR(INDEX(Policies!$E:$E,MATCH($E237,Policies!$A:$A,0)),""))</f>
        <v/>
      </c>
      <c r="J237" s="41">
        <f>IF(OR(I237="",G237="Inform only"),"",I237+IFERROR(INDEX(Policies!$G:$G,MATCH(E237,Policies!$A:$A,0)),14))</f>
        <v/>
      </c>
      <c r="N237" s="37">
        <f>IF(OR(E237="",K237=""),"",IFERROR(INDEX(Policies!$H:$H,MATCH(E237,Policies!$A:$A,0))&amp;" (v"&amp;F237&amp;")",""))</f>
        <v/>
      </c>
      <c r="O237" s="37">
        <f>IF(A237="","",IF(AND(F237&lt;&gt;"",IFERROR(INDEX(Policies!$B:$B,MATCH(E237,Policies!$A:$A,0))&amp;"","")&lt;&gt;"",F237&amp;""&lt;&gt;IFERROR(INDEX(Policies!$B:$B,MATCH(E237,Policies!$A:$A,0))&amp;"","")),IF(COUNTIFS($A$4:$A$503,A237,$E$4:$E$503,E237,$F$4:$F$503,IFERROR(INDEX(Policies!$B:$B,MATCH(E237,Policies!$A:$A,0))&amp;"",""))&gt;0,"Replaced","Needs new version"),IF(AND(G237="Inform only",I237&lt;&gt;""),"Informed",IF(K237&lt;&gt;"","Confirmed",IF(I237="","Not sent",IF(TODAY()&gt;J237,"Overdue","Pending"))))))</f>
        <v/>
      </c>
      <c r="P237" s="37">
        <f>IF(O237&lt;&gt;"Confirmed","",IF(AND(G237="E-signature",L237&lt;&gt;"E-signature",L237&lt;&gt;"Policy software record"),"Needs e-signature",IF(AND(G237="Signature (paper or e-sign)",L237&lt;&gt;"E-signature",L237&lt;&gt;"Signed paper form",L237&lt;&gt;"Policy software record"),"Needs signature",IF(L237="","Add how confirmed",IF(M237="","Add proof link","Complete")))))</f>
        <v/>
      </c>
      <c r="Q237" s="43">
        <f>IF(O237="Overdue",DATEDIF(J237,TODAY(),"d"),"")</f>
        <v/>
      </c>
    </row>
    <row r="238">
      <c r="B238" s="37">
        <f>IF($A238="","",IFERROR(INDEX(People!$B:$B,MATCH($A238,People!$A:$A,0)),""))</f>
        <v/>
      </c>
      <c r="C238" s="37">
        <f>IF($A238="","",IFERROR(INDEX(People!$C:$C,MATCH($A238,People!$A:$A,0)),""))</f>
        <v/>
      </c>
      <c r="D238" s="37">
        <f>IF($A238="","",IFERROR(INDEX(People!$D:$D,MATCH($A238,People!$A:$A,0)),""))</f>
        <v/>
      </c>
      <c r="G238" s="37">
        <f>IF($E238="","",IFERROR(INDEX(Policies!$E:$E,MATCH($E238,Policies!$A:$A,0)),""))</f>
        <v/>
      </c>
      <c r="J238" s="41">
        <f>IF(OR(I238="",G238="Inform only"),"",I238+IFERROR(INDEX(Policies!$G:$G,MATCH(E238,Policies!$A:$A,0)),14))</f>
        <v/>
      </c>
      <c r="N238" s="37">
        <f>IF(OR(E238="",K238=""),"",IFERROR(INDEX(Policies!$H:$H,MATCH(E238,Policies!$A:$A,0))&amp;" (v"&amp;F238&amp;")",""))</f>
        <v/>
      </c>
      <c r="O238" s="37">
        <f>IF(A238="","",IF(AND(F238&lt;&gt;"",IFERROR(INDEX(Policies!$B:$B,MATCH(E238,Policies!$A:$A,0))&amp;"","")&lt;&gt;"",F238&amp;""&lt;&gt;IFERROR(INDEX(Policies!$B:$B,MATCH(E238,Policies!$A:$A,0))&amp;"","")),IF(COUNTIFS($A$4:$A$503,A238,$E$4:$E$503,E238,$F$4:$F$503,IFERROR(INDEX(Policies!$B:$B,MATCH(E238,Policies!$A:$A,0))&amp;"",""))&gt;0,"Replaced","Needs new version"),IF(AND(G238="Inform only",I238&lt;&gt;""),"Informed",IF(K238&lt;&gt;"","Confirmed",IF(I238="","Not sent",IF(TODAY()&gt;J238,"Overdue","Pending"))))))</f>
        <v/>
      </c>
      <c r="P238" s="37">
        <f>IF(O238&lt;&gt;"Confirmed","",IF(AND(G238="E-signature",L238&lt;&gt;"E-signature",L238&lt;&gt;"Policy software record"),"Needs e-signature",IF(AND(G238="Signature (paper or e-sign)",L238&lt;&gt;"E-signature",L238&lt;&gt;"Signed paper form",L238&lt;&gt;"Policy software record"),"Needs signature",IF(L238="","Add how confirmed",IF(M238="","Add proof link","Complete")))))</f>
        <v/>
      </c>
      <c r="Q238" s="43">
        <f>IF(O238="Overdue",DATEDIF(J238,TODAY(),"d"),"")</f>
        <v/>
      </c>
    </row>
    <row r="239">
      <c r="B239" s="37">
        <f>IF($A239="","",IFERROR(INDEX(People!$B:$B,MATCH($A239,People!$A:$A,0)),""))</f>
        <v/>
      </c>
      <c r="C239" s="37">
        <f>IF($A239="","",IFERROR(INDEX(People!$C:$C,MATCH($A239,People!$A:$A,0)),""))</f>
        <v/>
      </c>
      <c r="D239" s="37">
        <f>IF($A239="","",IFERROR(INDEX(People!$D:$D,MATCH($A239,People!$A:$A,0)),""))</f>
        <v/>
      </c>
      <c r="G239" s="37">
        <f>IF($E239="","",IFERROR(INDEX(Policies!$E:$E,MATCH($E239,Policies!$A:$A,0)),""))</f>
        <v/>
      </c>
      <c r="J239" s="41">
        <f>IF(OR(I239="",G239="Inform only"),"",I239+IFERROR(INDEX(Policies!$G:$G,MATCH(E239,Policies!$A:$A,0)),14))</f>
        <v/>
      </c>
      <c r="N239" s="37">
        <f>IF(OR(E239="",K239=""),"",IFERROR(INDEX(Policies!$H:$H,MATCH(E239,Policies!$A:$A,0))&amp;" (v"&amp;F239&amp;")",""))</f>
        <v/>
      </c>
      <c r="O239" s="37">
        <f>IF(A239="","",IF(AND(F239&lt;&gt;"",IFERROR(INDEX(Policies!$B:$B,MATCH(E239,Policies!$A:$A,0))&amp;"","")&lt;&gt;"",F239&amp;""&lt;&gt;IFERROR(INDEX(Policies!$B:$B,MATCH(E239,Policies!$A:$A,0))&amp;"","")),IF(COUNTIFS($A$4:$A$503,A239,$E$4:$E$503,E239,$F$4:$F$503,IFERROR(INDEX(Policies!$B:$B,MATCH(E239,Policies!$A:$A,0))&amp;"",""))&gt;0,"Replaced","Needs new version"),IF(AND(G239="Inform only",I239&lt;&gt;""),"Informed",IF(K239&lt;&gt;"","Confirmed",IF(I239="","Not sent",IF(TODAY()&gt;J239,"Overdue","Pending"))))))</f>
        <v/>
      </c>
      <c r="P239" s="37">
        <f>IF(O239&lt;&gt;"Confirmed","",IF(AND(G239="E-signature",L239&lt;&gt;"E-signature",L239&lt;&gt;"Policy software record"),"Needs e-signature",IF(AND(G239="Signature (paper or e-sign)",L239&lt;&gt;"E-signature",L239&lt;&gt;"Signed paper form",L239&lt;&gt;"Policy software record"),"Needs signature",IF(L239="","Add how confirmed",IF(M239="","Add proof link","Complete")))))</f>
        <v/>
      </c>
      <c r="Q239" s="43">
        <f>IF(O239="Overdue",DATEDIF(J239,TODAY(),"d"),"")</f>
        <v/>
      </c>
    </row>
    <row r="240">
      <c r="B240" s="37">
        <f>IF($A240="","",IFERROR(INDEX(People!$B:$B,MATCH($A240,People!$A:$A,0)),""))</f>
        <v/>
      </c>
      <c r="C240" s="37">
        <f>IF($A240="","",IFERROR(INDEX(People!$C:$C,MATCH($A240,People!$A:$A,0)),""))</f>
        <v/>
      </c>
      <c r="D240" s="37">
        <f>IF($A240="","",IFERROR(INDEX(People!$D:$D,MATCH($A240,People!$A:$A,0)),""))</f>
        <v/>
      </c>
      <c r="G240" s="37">
        <f>IF($E240="","",IFERROR(INDEX(Policies!$E:$E,MATCH($E240,Policies!$A:$A,0)),""))</f>
        <v/>
      </c>
      <c r="J240" s="41">
        <f>IF(OR(I240="",G240="Inform only"),"",I240+IFERROR(INDEX(Policies!$G:$G,MATCH(E240,Policies!$A:$A,0)),14))</f>
        <v/>
      </c>
      <c r="N240" s="37">
        <f>IF(OR(E240="",K240=""),"",IFERROR(INDEX(Policies!$H:$H,MATCH(E240,Policies!$A:$A,0))&amp;" (v"&amp;F240&amp;")",""))</f>
        <v/>
      </c>
      <c r="O240" s="37">
        <f>IF(A240="","",IF(AND(F240&lt;&gt;"",IFERROR(INDEX(Policies!$B:$B,MATCH(E240,Policies!$A:$A,0))&amp;"","")&lt;&gt;"",F240&amp;""&lt;&gt;IFERROR(INDEX(Policies!$B:$B,MATCH(E240,Policies!$A:$A,0))&amp;"","")),IF(COUNTIFS($A$4:$A$503,A240,$E$4:$E$503,E240,$F$4:$F$503,IFERROR(INDEX(Policies!$B:$B,MATCH(E240,Policies!$A:$A,0))&amp;"",""))&gt;0,"Replaced","Needs new version"),IF(AND(G240="Inform only",I240&lt;&gt;""),"Informed",IF(K240&lt;&gt;"","Confirmed",IF(I240="","Not sent",IF(TODAY()&gt;J240,"Overdue","Pending"))))))</f>
        <v/>
      </c>
      <c r="P240" s="37">
        <f>IF(O240&lt;&gt;"Confirmed","",IF(AND(G240="E-signature",L240&lt;&gt;"E-signature",L240&lt;&gt;"Policy software record"),"Needs e-signature",IF(AND(G240="Signature (paper or e-sign)",L240&lt;&gt;"E-signature",L240&lt;&gt;"Signed paper form",L240&lt;&gt;"Policy software record"),"Needs signature",IF(L240="","Add how confirmed",IF(M240="","Add proof link","Complete")))))</f>
        <v/>
      </c>
      <c r="Q240" s="43">
        <f>IF(O240="Overdue",DATEDIF(J240,TODAY(),"d"),"")</f>
        <v/>
      </c>
    </row>
    <row r="241">
      <c r="B241" s="37">
        <f>IF($A241="","",IFERROR(INDEX(People!$B:$B,MATCH($A241,People!$A:$A,0)),""))</f>
        <v/>
      </c>
      <c r="C241" s="37">
        <f>IF($A241="","",IFERROR(INDEX(People!$C:$C,MATCH($A241,People!$A:$A,0)),""))</f>
        <v/>
      </c>
      <c r="D241" s="37">
        <f>IF($A241="","",IFERROR(INDEX(People!$D:$D,MATCH($A241,People!$A:$A,0)),""))</f>
        <v/>
      </c>
      <c r="G241" s="37">
        <f>IF($E241="","",IFERROR(INDEX(Policies!$E:$E,MATCH($E241,Policies!$A:$A,0)),""))</f>
        <v/>
      </c>
      <c r="J241" s="41">
        <f>IF(OR(I241="",G241="Inform only"),"",I241+IFERROR(INDEX(Policies!$G:$G,MATCH(E241,Policies!$A:$A,0)),14))</f>
        <v/>
      </c>
      <c r="N241" s="37">
        <f>IF(OR(E241="",K241=""),"",IFERROR(INDEX(Policies!$H:$H,MATCH(E241,Policies!$A:$A,0))&amp;" (v"&amp;F241&amp;")",""))</f>
        <v/>
      </c>
      <c r="O241" s="37">
        <f>IF(A241="","",IF(AND(F241&lt;&gt;"",IFERROR(INDEX(Policies!$B:$B,MATCH(E241,Policies!$A:$A,0))&amp;"","")&lt;&gt;"",F241&amp;""&lt;&gt;IFERROR(INDEX(Policies!$B:$B,MATCH(E241,Policies!$A:$A,0))&amp;"","")),IF(COUNTIFS($A$4:$A$503,A241,$E$4:$E$503,E241,$F$4:$F$503,IFERROR(INDEX(Policies!$B:$B,MATCH(E241,Policies!$A:$A,0))&amp;"",""))&gt;0,"Replaced","Needs new version"),IF(AND(G241="Inform only",I241&lt;&gt;""),"Informed",IF(K241&lt;&gt;"","Confirmed",IF(I241="","Not sent",IF(TODAY()&gt;J241,"Overdue","Pending"))))))</f>
        <v/>
      </c>
      <c r="P241" s="37">
        <f>IF(O241&lt;&gt;"Confirmed","",IF(AND(G241="E-signature",L241&lt;&gt;"E-signature",L241&lt;&gt;"Policy software record"),"Needs e-signature",IF(AND(G241="Signature (paper or e-sign)",L241&lt;&gt;"E-signature",L241&lt;&gt;"Signed paper form",L241&lt;&gt;"Policy software record"),"Needs signature",IF(L241="","Add how confirmed",IF(M241="","Add proof link","Complete")))))</f>
        <v/>
      </c>
      <c r="Q241" s="43">
        <f>IF(O241="Overdue",DATEDIF(J241,TODAY(),"d"),"")</f>
        <v/>
      </c>
    </row>
    <row r="242">
      <c r="B242" s="37">
        <f>IF($A242="","",IFERROR(INDEX(People!$B:$B,MATCH($A242,People!$A:$A,0)),""))</f>
        <v/>
      </c>
      <c r="C242" s="37">
        <f>IF($A242="","",IFERROR(INDEX(People!$C:$C,MATCH($A242,People!$A:$A,0)),""))</f>
        <v/>
      </c>
      <c r="D242" s="37">
        <f>IF($A242="","",IFERROR(INDEX(People!$D:$D,MATCH($A242,People!$A:$A,0)),""))</f>
        <v/>
      </c>
      <c r="G242" s="37">
        <f>IF($E242="","",IFERROR(INDEX(Policies!$E:$E,MATCH($E242,Policies!$A:$A,0)),""))</f>
        <v/>
      </c>
      <c r="J242" s="41">
        <f>IF(OR(I242="",G242="Inform only"),"",I242+IFERROR(INDEX(Policies!$G:$G,MATCH(E242,Policies!$A:$A,0)),14))</f>
        <v/>
      </c>
      <c r="N242" s="37">
        <f>IF(OR(E242="",K242=""),"",IFERROR(INDEX(Policies!$H:$H,MATCH(E242,Policies!$A:$A,0))&amp;" (v"&amp;F242&amp;")",""))</f>
        <v/>
      </c>
      <c r="O242" s="37">
        <f>IF(A242="","",IF(AND(F242&lt;&gt;"",IFERROR(INDEX(Policies!$B:$B,MATCH(E242,Policies!$A:$A,0))&amp;"","")&lt;&gt;"",F242&amp;""&lt;&gt;IFERROR(INDEX(Policies!$B:$B,MATCH(E242,Policies!$A:$A,0))&amp;"","")),IF(COUNTIFS($A$4:$A$503,A242,$E$4:$E$503,E242,$F$4:$F$503,IFERROR(INDEX(Policies!$B:$B,MATCH(E242,Policies!$A:$A,0))&amp;"",""))&gt;0,"Replaced","Needs new version"),IF(AND(G242="Inform only",I242&lt;&gt;""),"Informed",IF(K242&lt;&gt;"","Confirmed",IF(I242="","Not sent",IF(TODAY()&gt;J242,"Overdue","Pending"))))))</f>
        <v/>
      </c>
      <c r="P242" s="37">
        <f>IF(O242&lt;&gt;"Confirmed","",IF(AND(G242="E-signature",L242&lt;&gt;"E-signature",L242&lt;&gt;"Policy software record"),"Needs e-signature",IF(AND(G242="Signature (paper or e-sign)",L242&lt;&gt;"E-signature",L242&lt;&gt;"Signed paper form",L242&lt;&gt;"Policy software record"),"Needs signature",IF(L242="","Add how confirmed",IF(M242="","Add proof link","Complete")))))</f>
        <v/>
      </c>
      <c r="Q242" s="43">
        <f>IF(O242="Overdue",DATEDIF(J242,TODAY(),"d"),"")</f>
        <v/>
      </c>
    </row>
    <row r="243">
      <c r="B243" s="37">
        <f>IF($A243="","",IFERROR(INDEX(People!$B:$B,MATCH($A243,People!$A:$A,0)),""))</f>
        <v/>
      </c>
      <c r="C243" s="37">
        <f>IF($A243="","",IFERROR(INDEX(People!$C:$C,MATCH($A243,People!$A:$A,0)),""))</f>
        <v/>
      </c>
      <c r="D243" s="37">
        <f>IF($A243="","",IFERROR(INDEX(People!$D:$D,MATCH($A243,People!$A:$A,0)),""))</f>
        <v/>
      </c>
      <c r="G243" s="37">
        <f>IF($E243="","",IFERROR(INDEX(Policies!$E:$E,MATCH($E243,Policies!$A:$A,0)),""))</f>
        <v/>
      </c>
      <c r="J243" s="41">
        <f>IF(OR(I243="",G243="Inform only"),"",I243+IFERROR(INDEX(Policies!$G:$G,MATCH(E243,Policies!$A:$A,0)),14))</f>
        <v/>
      </c>
      <c r="N243" s="37">
        <f>IF(OR(E243="",K243=""),"",IFERROR(INDEX(Policies!$H:$H,MATCH(E243,Policies!$A:$A,0))&amp;" (v"&amp;F243&amp;")",""))</f>
        <v/>
      </c>
      <c r="O243" s="37">
        <f>IF(A243="","",IF(AND(F243&lt;&gt;"",IFERROR(INDEX(Policies!$B:$B,MATCH(E243,Policies!$A:$A,0))&amp;"","")&lt;&gt;"",F243&amp;""&lt;&gt;IFERROR(INDEX(Policies!$B:$B,MATCH(E243,Policies!$A:$A,0))&amp;"","")),IF(COUNTIFS($A$4:$A$503,A243,$E$4:$E$503,E243,$F$4:$F$503,IFERROR(INDEX(Policies!$B:$B,MATCH(E243,Policies!$A:$A,0))&amp;"",""))&gt;0,"Replaced","Needs new version"),IF(AND(G243="Inform only",I243&lt;&gt;""),"Informed",IF(K243&lt;&gt;"","Confirmed",IF(I243="","Not sent",IF(TODAY()&gt;J243,"Overdue","Pending"))))))</f>
        <v/>
      </c>
      <c r="P243" s="37">
        <f>IF(O243&lt;&gt;"Confirmed","",IF(AND(G243="E-signature",L243&lt;&gt;"E-signature",L243&lt;&gt;"Policy software record"),"Needs e-signature",IF(AND(G243="Signature (paper or e-sign)",L243&lt;&gt;"E-signature",L243&lt;&gt;"Signed paper form",L243&lt;&gt;"Policy software record"),"Needs signature",IF(L243="","Add how confirmed",IF(M243="","Add proof link","Complete")))))</f>
        <v/>
      </c>
      <c r="Q243" s="43">
        <f>IF(O243="Overdue",DATEDIF(J243,TODAY(),"d"),"")</f>
        <v/>
      </c>
    </row>
    <row r="244">
      <c r="B244" s="37">
        <f>IF($A244="","",IFERROR(INDEX(People!$B:$B,MATCH($A244,People!$A:$A,0)),""))</f>
        <v/>
      </c>
      <c r="C244" s="37">
        <f>IF($A244="","",IFERROR(INDEX(People!$C:$C,MATCH($A244,People!$A:$A,0)),""))</f>
        <v/>
      </c>
      <c r="D244" s="37">
        <f>IF($A244="","",IFERROR(INDEX(People!$D:$D,MATCH($A244,People!$A:$A,0)),""))</f>
        <v/>
      </c>
      <c r="G244" s="37">
        <f>IF($E244="","",IFERROR(INDEX(Policies!$E:$E,MATCH($E244,Policies!$A:$A,0)),""))</f>
        <v/>
      </c>
      <c r="J244" s="41">
        <f>IF(OR(I244="",G244="Inform only"),"",I244+IFERROR(INDEX(Policies!$G:$G,MATCH(E244,Policies!$A:$A,0)),14))</f>
        <v/>
      </c>
      <c r="N244" s="37">
        <f>IF(OR(E244="",K244=""),"",IFERROR(INDEX(Policies!$H:$H,MATCH(E244,Policies!$A:$A,0))&amp;" (v"&amp;F244&amp;")",""))</f>
        <v/>
      </c>
      <c r="O244" s="37">
        <f>IF(A244="","",IF(AND(F244&lt;&gt;"",IFERROR(INDEX(Policies!$B:$B,MATCH(E244,Policies!$A:$A,0))&amp;"","")&lt;&gt;"",F244&amp;""&lt;&gt;IFERROR(INDEX(Policies!$B:$B,MATCH(E244,Policies!$A:$A,0))&amp;"","")),IF(COUNTIFS($A$4:$A$503,A244,$E$4:$E$503,E244,$F$4:$F$503,IFERROR(INDEX(Policies!$B:$B,MATCH(E244,Policies!$A:$A,0))&amp;"",""))&gt;0,"Replaced","Needs new version"),IF(AND(G244="Inform only",I244&lt;&gt;""),"Informed",IF(K244&lt;&gt;"","Confirmed",IF(I244="","Not sent",IF(TODAY()&gt;J244,"Overdue","Pending"))))))</f>
        <v/>
      </c>
      <c r="P244" s="37">
        <f>IF(O244&lt;&gt;"Confirmed","",IF(AND(G244="E-signature",L244&lt;&gt;"E-signature",L244&lt;&gt;"Policy software record"),"Needs e-signature",IF(AND(G244="Signature (paper or e-sign)",L244&lt;&gt;"E-signature",L244&lt;&gt;"Signed paper form",L244&lt;&gt;"Policy software record"),"Needs signature",IF(L244="","Add how confirmed",IF(M244="","Add proof link","Complete")))))</f>
        <v/>
      </c>
      <c r="Q244" s="43">
        <f>IF(O244="Overdue",DATEDIF(J244,TODAY(),"d"),"")</f>
        <v/>
      </c>
    </row>
    <row r="245">
      <c r="B245" s="37">
        <f>IF($A245="","",IFERROR(INDEX(People!$B:$B,MATCH($A245,People!$A:$A,0)),""))</f>
        <v/>
      </c>
      <c r="C245" s="37">
        <f>IF($A245="","",IFERROR(INDEX(People!$C:$C,MATCH($A245,People!$A:$A,0)),""))</f>
        <v/>
      </c>
      <c r="D245" s="37">
        <f>IF($A245="","",IFERROR(INDEX(People!$D:$D,MATCH($A245,People!$A:$A,0)),""))</f>
        <v/>
      </c>
      <c r="G245" s="37">
        <f>IF($E245="","",IFERROR(INDEX(Policies!$E:$E,MATCH($E245,Policies!$A:$A,0)),""))</f>
        <v/>
      </c>
      <c r="J245" s="41">
        <f>IF(OR(I245="",G245="Inform only"),"",I245+IFERROR(INDEX(Policies!$G:$G,MATCH(E245,Policies!$A:$A,0)),14))</f>
        <v/>
      </c>
      <c r="N245" s="37">
        <f>IF(OR(E245="",K245=""),"",IFERROR(INDEX(Policies!$H:$H,MATCH(E245,Policies!$A:$A,0))&amp;" (v"&amp;F245&amp;")",""))</f>
        <v/>
      </c>
      <c r="O245" s="37">
        <f>IF(A245="","",IF(AND(F245&lt;&gt;"",IFERROR(INDEX(Policies!$B:$B,MATCH(E245,Policies!$A:$A,0))&amp;"","")&lt;&gt;"",F245&amp;""&lt;&gt;IFERROR(INDEX(Policies!$B:$B,MATCH(E245,Policies!$A:$A,0))&amp;"","")),IF(COUNTIFS($A$4:$A$503,A245,$E$4:$E$503,E245,$F$4:$F$503,IFERROR(INDEX(Policies!$B:$B,MATCH(E245,Policies!$A:$A,0))&amp;"",""))&gt;0,"Replaced","Needs new version"),IF(AND(G245="Inform only",I245&lt;&gt;""),"Informed",IF(K245&lt;&gt;"","Confirmed",IF(I245="","Not sent",IF(TODAY()&gt;J245,"Overdue","Pending"))))))</f>
        <v/>
      </c>
      <c r="P245" s="37">
        <f>IF(O245&lt;&gt;"Confirmed","",IF(AND(G245="E-signature",L245&lt;&gt;"E-signature",L245&lt;&gt;"Policy software record"),"Needs e-signature",IF(AND(G245="Signature (paper or e-sign)",L245&lt;&gt;"E-signature",L245&lt;&gt;"Signed paper form",L245&lt;&gt;"Policy software record"),"Needs signature",IF(L245="","Add how confirmed",IF(M245="","Add proof link","Complete")))))</f>
        <v/>
      </c>
      <c r="Q245" s="43">
        <f>IF(O245="Overdue",DATEDIF(J245,TODAY(),"d"),"")</f>
        <v/>
      </c>
    </row>
    <row r="246">
      <c r="B246" s="37">
        <f>IF($A246="","",IFERROR(INDEX(People!$B:$B,MATCH($A246,People!$A:$A,0)),""))</f>
        <v/>
      </c>
      <c r="C246" s="37">
        <f>IF($A246="","",IFERROR(INDEX(People!$C:$C,MATCH($A246,People!$A:$A,0)),""))</f>
        <v/>
      </c>
      <c r="D246" s="37">
        <f>IF($A246="","",IFERROR(INDEX(People!$D:$D,MATCH($A246,People!$A:$A,0)),""))</f>
        <v/>
      </c>
      <c r="G246" s="37">
        <f>IF($E246="","",IFERROR(INDEX(Policies!$E:$E,MATCH($E246,Policies!$A:$A,0)),""))</f>
        <v/>
      </c>
      <c r="J246" s="41">
        <f>IF(OR(I246="",G246="Inform only"),"",I246+IFERROR(INDEX(Policies!$G:$G,MATCH(E246,Policies!$A:$A,0)),14))</f>
        <v/>
      </c>
      <c r="N246" s="37">
        <f>IF(OR(E246="",K246=""),"",IFERROR(INDEX(Policies!$H:$H,MATCH(E246,Policies!$A:$A,0))&amp;" (v"&amp;F246&amp;")",""))</f>
        <v/>
      </c>
      <c r="O246" s="37">
        <f>IF(A246="","",IF(AND(F246&lt;&gt;"",IFERROR(INDEX(Policies!$B:$B,MATCH(E246,Policies!$A:$A,0))&amp;"","")&lt;&gt;"",F246&amp;""&lt;&gt;IFERROR(INDEX(Policies!$B:$B,MATCH(E246,Policies!$A:$A,0))&amp;"","")),IF(COUNTIFS($A$4:$A$503,A246,$E$4:$E$503,E246,$F$4:$F$503,IFERROR(INDEX(Policies!$B:$B,MATCH(E246,Policies!$A:$A,0))&amp;"",""))&gt;0,"Replaced","Needs new version"),IF(AND(G246="Inform only",I246&lt;&gt;""),"Informed",IF(K246&lt;&gt;"","Confirmed",IF(I246="","Not sent",IF(TODAY()&gt;J246,"Overdue","Pending"))))))</f>
        <v/>
      </c>
      <c r="P246" s="37">
        <f>IF(O246&lt;&gt;"Confirmed","",IF(AND(G246="E-signature",L246&lt;&gt;"E-signature",L246&lt;&gt;"Policy software record"),"Needs e-signature",IF(AND(G246="Signature (paper or e-sign)",L246&lt;&gt;"E-signature",L246&lt;&gt;"Signed paper form",L246&lt;&gt;"Policy software record"),"Needs signature",IF(L246="","Add how confirmed",IF(M246="","Add proof link","Complete")))))</f>
        <v/>
      </c>
      <c r="Q246" s="43">
        <f>IF(O246="Overdue",DATEDIF(J246,TODAY(),"d"),"")</f>
        <v/>
      </c>
    </row>
    <row r="247">
      <c r="B247" s="37">
        <f>IF($A247="","",IFERROR(INDEX(People!$B:$B,MATCH($A247,People!$A:$A,0)),""))</f>
        <v/>
      </c>
      <c r="C247" s="37">
        <f>IF($A247="","",IFERROR(INDEX(People!$C:$C,MATCH($A247,People!$A:$A,0)),""))</f>
        <v/>
      </c>
      <c r="D247" s="37">
        <f>IF($A247="","",IFERROR(INDEX(People!$D:$D,MATCH($A247,People!$A:$A,0)),""))</f>
        <v/>
      </c>
      <c r="G247" s="37">
        <f>IF($E247="","",IFERROR(INDEX(Policies!$E:$E,MATCH($E247,Policies!$A:$A,0)),""))</f>
        <v/>
      </c>
      <c r="J247" s="41">
        <f>IF(OR(I247="",G247="Inform only"),"",I247+IFERROR(INDEX(Policies!$G:$G,MATCH(E247,Policies!$A:$A,0)),14))</f>
        <v/>
      </c>
      <c r="N247" s="37">
        <f>IF(OR(E247="",K247=""),"",IFERROR(INDEX(Policies!$H:$H,MATCH(E247,Policies!$A:$A,0))&amp;" (v"&amp;F247&amp;")",""))</f>
        <v/>
      </c>
      <c r="O247" s="37">
        <f>IF(A247="","",IF(AND(F247&lt;&gt;"",IFERROR(INDEX(Policies!$B:$B,MATCH(E247,Policies!$A:$A,0))&amp;"","")&lt;&gt;"",F247&amp;""&lt;&gt;IFERROR(INDEX(Policies!$B:$B,MATCH(E247,Policies!$A:$A,0))&amp;"","")),IF(COUNTIFS($A$4:$A$503,A247,$E$4:$E$503,E247,$F$4:$F$503,IFERROR(INDEX(Policies!$B:$B,MATCH(E247,Policies!$A:$A,0))&amp;"",""))&gt;0,"Replaced","Needs new version"),IF(AND(G247="Inform only",I247&lt;&gt;""),"Informed",IF(K247&lt;&gt;"","Confirmed",IF(I247="","Not sent",IF(TODAY()&gt;J247,"Overdue","Pending"))))))</f>
        <v/>
      </c>
      <c r="P247" s="37">
        <f>IF(O247&lt;&gt;"Confirmed","",IF(AND(G247="E-signature",L247&lt;&gt;"E-signature",L247&lt;&gt;"Policy software record"),"Needs e-signature",IF(AND(G247="Signature (paper or e-sign)",L247&lt;&gt;"E-signature",L247&lt;&gt;"Signed paper form",L247&lt;&gt;"Policy software record"),"Needs signature",IF(L247="","Add how confirmed",IF(M247="","Add proof link","Complete")))))</f>
        <v/>
      </c>
      <c r="Q247" s="43">
        <f>IF(O247="Overdue",DATEDIF(J247,TODAY(),"d"),"")</f>
        <v/>
      </c>
    </row>
    <row r="248">
      <c r="B248" s="37">
        <f>IF($A248="","",IFERROR(INDEX(People!$B:$B,MATCH($A248,People!$A:$A,0)),""))</f>
        <v/>
      </c>
      <c r="C248" s="37">
        <f>IF($A248="","",IFERROR(INDEX(People!$C:$C,MATCH($A248,People!$A:$A,0)),""))</f>
        <v/>
      </c>
      <c r="D248" s="37">
        <f>IF($A248="","",IFERROR(INDEX(People!$D:$D,MATCH($A248,People!$A:$A,0)),""))</f>
        <v/>
      </c>
      <c r="G248" s="37">
        <f>IF($E248="","",IFERROR(INDEX(Policies!$E:$E,MATCH($E248,Policies!$A:$A,0)),""))</f>
        <v/>
      </c>
      <c r="J248" s="41">
        <f>IF(OR(I248="",G248="Inform only"),"",I248+IFERROR(INDEX(Policies!$G:$G,MATCH(E248,Policies!$A:$A,0)),14))</f>
        <v/>
      </c>
      <c r="N248" s="37">
        <f>IF(OR(E248="",K248=""),"",IFERROR(INDEX(Policies!$H:$H,MATCH(E248,Policies!$A:$A,0))&amp;" (v"&amp;F248&amp;")",""))</f>
        <v/>
      </c>
      <c r="O248" s="37">
        <f>IF(A248="","",IF(AND(F248&lt;&gt;"",IFERROR(INDEX(Policies!$B:$B,MATCH(E248,Policies!$A:$A,0))&amp;"","")&lt;&gt;"",F248&amp;""&lt;&gt;IFERROR(INDEX(Policies!$B:$B,MATCH(E248,Policies!$A:$A,0))&amp;"","")),IF(COUNTIFS($A$4:$A$503,A248,$E$4:$E$503,E248,$F$4:$F$503,IFERROR(INDEX(Policies!$B:$B,MATCH(E248,Policies!$A:$A,0))&amp;"",""))&gt;0,"Replaced","Needs new version"),IF(AND(G248="Inform only",I248&lt;&gt;""),"Informed",IF(K248&lt;&gt;"","Confirmed",IF(I248="","Not sent",IF(TODAY()&gt;J248,"Overdue","Pending"))))))</f>
        <v/>
      </c>
      <c r="P248" s="37">
        <f>IF(O248&lt;&gt;"Confirmed","",IF(AND(G248="E-signature",L248&lt;&gt;"E-signature",L248&lt;&gt;"Policy software record"),"Needs e-signature",IF(AND(G248="Signature (paper or e-sign)",L248&lt;&gt;"E-signature",L248&lt;&gt;"Signed paper form",L248&lt;&gt;"Policy software record"),"Needs signature",IF(L248="","Add how confirmed",IF(M248="","Add proof link","Complete")))))</f>
        <v/>
      </c>
      <c r="Q248" s="43">
        <f>IF(O248="Overdue",DATEDIF(J248,TODAY(),"d"),"")</f>
        <v/>
      </c>
    </row>
    <row r="249">
      <c r="B249" s="37">
        <f>IF($A249="","",IFERROR(INDEX(People!$B:$B,MATCH($A249,People!$A:$A,0)),""))</f>
        <v/>
      </c>
      <c r="C249" s="37">
        <f>IF($A249="","",IFERROR(INDEX(People!$C:$C,MATCH($A249,People!$A:$A,0)),""))</f>
        <v/>
      </c>
      <c r="D249" s="37">
        <f>IF($A249="","",IFERROR(INDEX(People!$D:$D,MATCH($A249,People!$A:$A,0)),""))</f>
        <v/>
      </c>
      <c r="G249" s="37">
        <f>IF($E249="","",IFERROR(INDEX(Policies!$E:$E,MATCH($E249,Policies!$A:$A,0)),""))</f>
        <v/>
      </c>
      <c r="J249" s="41">
        <f>IF(OR(I249="",G249="Inform only"),"",I249+IFERROR(INDEX(Policies!$G:$G,MATCH(E249,Policies!$A:$A,0)),14))</f>
        <v/>
      </c>
      <c r="N249" s="37">
        <f>IF(OR(E249="",K249=""),"",IFERROR(INDEX(Policies!$H:$H,MATCH(E249,Policies!$A:$A,0))&amp;" (v"&amp;F249&amp;")",""))</f>
        <v/>
      </c>
      <c r="O249" s="37">
        <f>IF(A249="","",IF(AND(F249&lt;&gt;"",IFERROR(INDEX(Policies!$B:$B,MATCH(E249,Policies!$A:$A,0))&amp;"","")&lt;&gt;"",F249&amp;""&lt;&gt;IFERROR(INDEX(Policies!$B:$B,MATCH(E249,Policies!$A:$A,0))&amp;"","")),IF(COUNTIFS($A$4:$A$503,A249,$E$4:$E$503,E249,$F$4:$F$503,IFERROR(INDEX(Policies!$B:$B,MATCH(E249,Policies!$A:$A,0))&amp;"",""))&gt;0,"Replaced","Needs new version"),IF(AND(G249="Inform only",I249&lt;&gt;""),"Informed",IF(K249&lt;&gt;"","Confirmed",IF(I249="","Not sent",IF(TODAY()&gt;J249,"Overdue","Pending"))))))</f>
        <v/>
      </c>
      <c r="P249" s="37">
        <f>IF(O249&lt;&gt;"Confirmed","",IF(AND(G249="E-signature",L249&lt;&gt;"E-signature",L249&lt;&gt;"Policy software record"),"Needs e-signature",IF(AND(G249="Signature (paper or e-sign)",L249&lt;&gt;"E-signature",L249&lt;&gt;"Signed paper form",L249&lt;&gt;"Policy software record"),"Needs signature",IF(L249="","Add how confirmed",IF(M249="","Add proof link","Complete")))))</f>
        <v/>
      </c>
      <c r="Q249" s="43">
        <f>IF(O249="Overdue",DATEDIF(J249,TODAY(),"d"),"")</f>
        <v/>
      </c>
    </row>
    <row r="250">
      <c r="B250" s="37">
        <f>IF($A250="","",IFERROR(INDEX(People!$B:$B,MATCH($A250,People!$A:$A,0)),""))</f>
        <v/>
      </c>
      <c r="C250" s="37">
        <f>IF($A250="","",IFERROR(INDEX(People!$C:$C,MATCH($A250,People!$A:$A,0)),""))</f>
        <v/>
      </c>
      <c r="D250" s="37">
        <f>IF($A250="","",IFERROR(INDEX(People!$D:$D,MATCH($A250,People!$A:$A,0)),""))</f>
        <v/>
      </c>
      <c r="G250" s="37">
        <f>IF($E250="","",IFERROR(INDEX(Policies!$E:$E,MATCH($E250,Policies!$A:$A,0)),""))</f>
        <v/>
      </c>
      <c r="J250" s="41">
        <f>IF(OR(I250="",G250="Inform only"),"",I250+IFERROR(INDEX(Policies!$G:$G,MATCH(E250,Policies!$A:$A,0)),14))</f>
        <v/>
      </c>
      <c r="N250" s="37">
        <f>IF(OR(E250="",K250=""),"",IFERROR(INDEX(Policies!$H:$H,MATCH(E250,Policies!$A:$A,0))&amp;" (v"&amp;F250&amp;")",""))</f>
        <v/>
      </c>
      <c r="O250" s="37">
        <f>IF(A250="","",IF(AND(F250&lt;&gt;"",IFERROR(INDEX(Policies!$B:$B,MATCH(E250,Policies!$A:$A,0))&amp;"","")&lt;&gt;"",F250&amp;""&lt;&gt;IFERROR(INDEX(Policies!$B:$B,MATCH(E250,Policies!$A:$A,0))&amp;"","")),IF(COUNTIFS($A$4:$A$503,A250,$E$4:$E$503,E250,$F$4:$F$503,IFERROR(INDEX(Policies!$B:$B,MATCH(E250,Policies!$A:$A,0))&amp;"",""))&gt;0,"Replaced","Needs new version"),IF(AND(G250="Inform only",I250&lt;&gt;""),"Informed",IF(K250&lt;&gt;"","Confirmed",IF(I250="","Not sent",IF(TODAY()&gt;J250,"Overdue","Pending"))))))</f>
        <v/>
      </c>
      <c r="P250" s="37">
        <f>IF(O250&lt;&gt;"Confirmed","",IF(AND(G250="E-signature",L250&lt;&gt;"E-signature",L250&lt;&gt;"Policy software record"),"Needs e-signature",IF(AND(G250="Signature (paper or e-sign)",L250&lt;&gt;"E-signature",L250&lt;&gt;"Signed paper form",L250&lt;&gt;"Policy software record"),"Needs signature",IF(L250="","Add how confirmed",IF(M250="","Add proof link","Complete")))))</f>
        <v/>
      </c>
      <c r="Q250" s="43">
        <f>IF(O250="Overdue",DATEDIF(J250,TODAY(),"d"),"")</f>
        <v/>
      </c>
    </row>
    <row r="251">
      <c r="B251" s="37">
        <f>IF($A251="","",IFERROR(INDEX(People!$B:$B,MATCH($A251,People!$A:$A,0)),""))</f>
        <v/>
      </c>
      <c r="C251" s="37">
        <f>IF($A251="","",IFERROR(INDEX(People!$C:$C,MATCH($A251,People!$A:$A,0)),""))</f>
        <v/>
      </c>
      <c r="D251" s="37">
        <f>IF($A251="","",IFERROR(INDEX(People!$D:$D,MATCH($A251,People!$A:$A,0)),""))</f>
        <v/>
      </c>
      <c r="G251" s="37">
        <f>IF($E251="","",IFERROR(INDEX(Policies!$E:$E,MATCH($E251,Policies!$A:$A,0)),""))</f>
        <v/>
      </c>
      <c r="J251" s="41">
        <f>IF(OR(I251="",G251="Inform only"),"",I251+IFERROR(INDEX(Policies!$G:$G,MATCH(E251,Policies!$A:$A,0)),14))</f>
        <v/>
      </c>
      <c r="N251" s="37">
        <f>IF(OR(E251="",K251=""),"",IFERROR(INDEX(Policies!$H:$H,MATCH(E251,Policies!$A:$A,0))&amp;" (v"&amp;F251&amp;")",""))</f>
        <v/>
      </c>
      <c r="O251" s="37">
        <f>IF(A251="","",IF(AND(F251&lt;&gt;"",IFERROR(INDEX(Policies!$B:$B,MATCH(E251,Policies!$A:$A,0))&amp;"","")&lt;&gt;"",F251&amp;""&lt;&gt;IFERROR(INDEX(Policies!$B:$B,MATCH(E251,Policies!$A:$A,0))&amp;"","")),IF(COUNTIFS($A$4:$A$503,A251,$E$4:$E$503,E251,$F$4:$F$503,IFERROR(INDEX(Policies!$B:$B,MATCH(E251,Policies!$A:$A,0))&amp;"",""))&gt;0,"Replaced","Needs new version"),IF(AND(G251="Inform only",I251&lt;&gt;""),"Informed",IF(K251&lt;&gt;"","Confirmed",IF(I251="","Not sent",IF(TODAY()&gt;J251,"Overdue","Pending"))))))</f>
        <v/>
      </c>
      <c r="P251" s="37">
        <f>IF(O251&lt;&gt;"Confirmed","",IF(AND(G251="E-signature",L251&lt;&gt;"E-signature",L251&lt;&gt;"Policy software record"),"Needs e-signature",IF(AND(G251="Signature (paper or e-sign)",L251&lt;&gt;"E-signature",L251&lt;&gt;"Signed paper form",L251&lt;&gt;"Policy software record"),"Needs signature",IF(L251="","Add how confirmed",IF(M251="","Add proof link","Complete")))))</f>
        <v/>
      </c>
      <c r="Q251" s="43">
        <f>IF(O251="Overdue",DATEDIF(J251,TODAY(),"d"),"")</f>
        <v/>
      </c>
    </row>
    <row r="252">
      <c r="B252" s="37">
        <f>IF($A252="","",IFERROR(INDEX(People!$B:$B,MATCH($A252,People!$A:$A,0)),""))</f>
        <v/>
      </c>
      <c r="C252" s="37">
        <f>IF($A252="","",IFERROR(INDEX(People!$C:$C,MATCH($A252,People!$A:$A,0)),""))</f>
        <v/>
      </c>
      <c r="D252" s="37">
        <f>IF($A252="","",IFERROR(INDEX(People!$D:$D,MATCH($A252,People!$A:$A,0)),""))</f>
        <v/>
      </c>
      <c r="G252" s="37">
        <f>IF($E252="","",IFERROR(INDEX(Policies!$E:$E,MATCH($E252,Policies!$A:$A,0)),""))</f>
        <v/>
      </c>
      <c r="J252" s="41">
        <f>IF(OR(I252="",G252="Inform only"),"",I252+IFERROR(INDEX(Policies!$G:$G,MATCH(E252,Policies!$A:$A,0)),14))</f>
        <v/>
      </c>
      <c r="N252" s="37">
        <f>IF(OR(E252="",K252=""),"",IFERROR(INDEX(Policies!$H:$H,MATCH(E252,Policies!$A:$A,0))&amp;" (v"&amp;F252&amp;")",""))</f>
        <v/>
      </c>
      <c r="O252" s="37">
        <f>IF(A252="","",IF(AND(F252&lt;&gt;"",IFERROR(INDEX(Policies!$B:$B,MATCH(E252,Policies!$A:$A,0))&amp;"","")&lt;&gt;"",F252&amp;""&lt;&gt;IFERROR(INDEX(Policies!$B:$B,MATCH(E252,Policies!$A:$A,0))&amp;"","")),IF(COUNTIFS($A$4:$A$503,A252,$E$4:$E$503,E252,$F$4:$F$503,IFERROR(INDEX(Policies!$B:$B,MATCH(E252,Policies!$A:$A,0))&amp;"",""))&gt;0,"Replaced","Needs new version"),IF(AND(G252="Inform only",I252&lt;&gt;""),"Informed",IF(K252&lt;&gt;"","Confirmed",IF(I252="","Not sent",IF(TODAY()&gt;J252,"Overdue","Pending"))))))</f>
        <v/>
      </c>
      <c r="P252" s="37">
        <f>IF(O252&lt;&gt;"Confirmed","",IF(AND(G252="E-signature",L252&lt;&gt;"E-signature",L252&lt;&gt;"Policy software record"),"Needs e-signature",IF(AND(G252="Signature (paper or e-sign)",L252&lt;&gt;"E-signature",L252&lt;&gt;"Signed paper form",L252&lt;&gt;"Policy software record"),"Needs signature",IF(L252="","Add how confirmed",IF(M252="","Add proof link","Complete")))))</f>
        <v/>
      </c>
      <c r="Q252" s="43">
        <f>IF(O252="Overdue",DATEDIF(J252,TODAY(),"d"),"")</f>
        <v/>
      </c>
    </row>
    <row r="253">
      <c r="B253" s="37">
        <f>IF($A253="","",IFERROR(INDEX(People!$B:$B,MATCH($A253,People!$A:$A,0)),""))</f>
        <v/>
      </c>
      <c r="C253" s="37">
        <f>IF($A253="","",IFERROR(INDEX(People!$C:$C,MATCH($A253,People!$A:$A,0)),""))</f>
        <v/>
      </c>
      <c r="D253" s="37">
        <f>IF($A253="","",IFERROR(INDEX(People!$D:$D,MATCH($A253,People!$A:$A,0)),""))</f>
        <v/>
      </c>
      <c r="G253" s="37">
        <f>IF($E253="","",IFERROR(INDEX(Policies!$E:$E,MATCH($E253,Policies!$A:$A,0)),""))</f>
        <v/>
      </c>
      <c r="J253" s="41">
        <f>IF(OR(I253="",G253="Inform only"),"",I253+IFERROR(INDEX(Policies!$G:$G,MATCH(E253,Policies!$A:$A,0)),14))</f>
        <v/>
      </c>
      <c r="N253" s="37">
        <f>IF(OR(E253="",K253=""),"",IFERROR(INDEX(Policies!$H:$H,MATCH(E253,Policies!$A:$A,0))&amp;" (v"&amp;F253&amp;")",""))</f>
        <v/>
      </c>
      <c r="O253" s="37">
        <f>IF(A253="","",IF(AND(F253&lt;&gt;"",IFERROR(INDEX(Policies!$B:$B,MATCH(E253,Policies!$A:$A,0))&amp;"","")&lt;&gt;"",F253&amp;""&lt;&gt;IFERROR(INDEX(Policies!$B:$B,MATCH(E253,Policies!$A:$A,0))&amp;"","")),IF(COUNTIFS($A$4:$A$503,A253,$E$4:$E$503,E253,$F$4:$F$503,IFERROR(INDEX(Policies!$B:$B,MATCH(E253,Policies!$A:$A,0))&amp;"",""))&gt;0,"Replaced","Needs new version"),IF(AND(G253="Inform only",I253&lt;&gt;""),"Informed",IF(K253&lt;&gt;"","Confirmed",IF(I253="","Not sent",IF(TODAY()&gt;J253,"Overdue","Pending"))))))</f>
        <v/>
      </c>
      <c r="P253" s="37">
        <f>IF(O253&lt;&gt;"Confirmed","",IF(AND(G253="E-signature",L253&lt;&gt;"E-signature",L253&lt;&gt;"Policy software record"),"Needs e-signature",IF(AND(G253="Signature (paper or e-sign)",L253&lt;&gt;"E-signature",L253&lt;&gt;"Signed paper form",L253&lt;&gt;"Policy software record"),"Needs signature",IF(L253="","Add how confirmed",IF(M253="","Add proof link","Complete")))))</f>
        <v/>
      </c>
      <c r="Q253" s="43">
        <f>IF(O253="Overdue",DATEDIF(J253,TODAY(),"d"),"")</f>
        <v/>
      </c>
    </row>
    <row r="254">
      <c r="B254" s="37">
        <f>IF($A254="","",IFERROR(INDEX(People!$B:$B,MATCH($A254,People!$A:$A,0)),""))</f>
        <v/>
      </c>
      <c r="C254" s="37">
        <f>IF($A254="","",IFERROR(INDEX(People!$C:$C,MATCH($A254,People!$A:$A,0)),""))</f>
        <v/>
      </c>
      <c r="D254" s="37">
        <f>IF($A254="","",IFERROR(INDEX(People!$D:$D,MATCH($A254,People!$A:$A,0)),""))</f>
        <v/>
      </c>
      <c r="G254" s="37">
        <f>IF($E254="","",IFERROR(INDEX(Policies!$E:$E,MATCH($E254,Policies!$A:$A,0)),""))</f>
        <v/>
      </c>
      <c r="J254" s="41">
        <f>IF(OR(I254="",G254="Inform only"),"",I254+IFERROR(INDEX(Policies!$G:$G,MATCH(E254,Policies!$A:$A,0)),14))</f>
        <v/>
      </c>
      <c r="N254" s="37">
        <f>IF(OR(E254="",K254=""),"",IFERROR(INDEX(Policies!$H:$H,MATCH(E254,Policies!$A:$A,0))&amp;" (v"&amp;F254&amp;")",""))</f>
        <v/>
      </c>
      <c r="O254" s="37">
        <f>IF(A254="","",IF(AND(F254&lt;&gt;"",IFERROR(INDEX(Policies!$B:$B,MATCH(E254,Policies!$A:$A,0))&amp;"","")&lt;&gt;"",F254&amp;""&lt;&gt;IFERROR(INDEX(Policies!$B:$B,MATCH(E254,Policies!$A:$A,0))&amp;"","")),IF(COUNTIFS($A$4:$A$503,A254,$E$4:$E$503,E254,$F$4:$F$503,IFERROR(INDEX(Policies!$B:$B,MATCH(E254,Policies!$A:$A,0))&amp;"",""))&gt;0,"Replaced","Needs new version"),IF(AND(G254="Inform only",I254&lt;&gt;""),"Informed",IF(K254&lt;&gt;"","Confirmed",IF(I254="","Not sent",IF(TODAY()&gt;J254,"Overdue","Pending"))))))</f>
        <v/>
      </c>
      <c r="P254" s="37">
        <f>IF(O254&lt;&gt;"Confirmed","",IF(AND(G254="E-signature",L254&lt;&gt;"E-signature",L254&lt;&gt;"Policy software record"),"Needs e-signature",IF(AND(G254="Signature (paper or e-sign)",L254&lt;&gt;"E-signature",L254&lt;&gt;"Signed paper form",L254&lt;&gt;"Policy software record"),"Needs signature",IF(L254="","Add how confirmed",IF(M254="","Add proof link","Complete")))))</f>
        <v/>
      </c>
      <c r="Q254" s="43">
        <f>IF(O254="Overdue",DATEDIF(J254,TODAY(),"d"),"")</f>
        <v/>
      </c>
    </row>
    <row r="255">
      <c r="B255" s="37">
        <f>IF($A255="","",IFERROR(INDEX(People!$B:$B,MATCH($A255,People!$A:$A,0)),""))</f>
        <v/>
      </c>
      <c r="C255" s="37">
        <f>IF($A255="","",IFERROR(INDEX(People!$C:$C,MATCH($A255,People!$A:$A,0)),""))</f>
        <v/>
      </c>
      <c r="D255" s="37">
        <f>IF($A255="","",IFERROR(INDEX(People!$D:$D,MATCH($A255,People!$A:$A,0)),""))</f>
        <v/>
      </c>
      <c r="G255" s="37">
        <f>IF($E255="","",IFERROR(INDEX(Policies!$E:$E,MATCH($E255,Policies!$A:$A,0)),""))</f>
        <v/>
      </c>
      <c r="J255" s="41">
        <f>IF(OR(I255="",G255="Inform only"),"",I255+IFERROR(INDEX(Policies!$G:$G,MATCH(E255,Policies!$A:$A,0)),14))</f>
        <v/>
      </c>
      <c r="N255" s="37">
        <f>IF(OR(E255="",K255=""),"",IFERROR(INDEX(Policies!$H:$H,MATCH(E255,Policies!$A:$A,0))&amp;" (v"&amp;F255&amp;")",""))</f>
        <v/>
      </c>
      <c r="O255" s="37">
        <f>IF(A255="","",IF(AND(F255&lt;&gt;"",IFERROR(INDEX(Policies!$B:$B,MATCH(E255,Policies!$A:$A,0))&amp;"","")&lt;&gt;"",F255&amp;""&lt;&gt;IFERROR(INDEX(Policies!$B:$B,MATCH(E255,Policies!$A:$A,0))&amp;"","")),IF(COUNTIFS($A$4:$A$503,A255,$E$4:$E$503,E255,$F$4:$F$503,IFERROR(INDEX(Policies!$B:$B,MATCH(E255,Policies!$A:$A,0))&amp;"",""))&gt;0,"Replaced","Needs new version"),IF(AND(G255="Inform only",I255&lt;&gt;""),"Informed",IF(K255&lt;&gt;"","Confirmed",IF(I255="","Not sent",IF(TODAY()&gt;J255,"Overdue","Pending"))))))</f>
        <v/>
      </c>
      <c r="P255" s="37">
        <f>IF(O255&lt;&gt;"Confirmed","",IF(AND(G255="E-signature",L255&lt;&gt;"E-signature",L255&lt;&gt;"Policy software record"),"Needs e-signature",IF(AND(G255="Signature (paper or e-sign)",L255&lt;&gt;"E-signature",L255&lt;&gt;"Signed paper form",L255&lt;&gt;"Policy software record"),"Needs signature",IF(L255="","Add how confirmed",IF(M255="","Add proof link","Complete")))))</f>
        <v/>
      </c>
      <c r="Q255" s="43">
        <f>IF(O255="Overdue",DATEDIF(J255,TODAY(),"d"),"")</f>
        <v/>
      </c>
    </row>
    <row r="256">
      <c r="B256" s="37">
        <f>IF($A256="","",IFERROR(INDEX(People!$B:$B,MATCH($A256,People!$A:$A,0)),""))</f>
        <v/>
      </c>
      <c r="C256" s="37">
        <f>IF($A256="","",IFERROR(INDEX(People!$C:$C,MATCH($A256,People!$A:$A,0)),""))</f>
        <v/>
      </c>
      <c r="D256" s="37">
        <f>IF($A256="","",IFERROR(INDEX(People!$D:$D,MATCH($A256,People!$A:$A,0)),""))</f>
        <v/>
      </c>
      <c r="G256" s="37">
        <f>IF($E256="","",IFERROR(INDEX(Policies!$E:$E,MATCH($E256,Policies!$A:$A,0)),""))</f>
        <v/>
      </c>
      <c r="J256" s="41">
        <f>IF(OR(I256="",G256="Inform only"),"",I256+IFERROR(INDEX(Policies!$G:$G,MATCH(E256,Policies!$A:$A,0)),14))</f>
        <v/>
      </c>
      <c r="N256" s="37">
        <f>IF(OR(E256="",K256=""),"",IFERROR(INDEX(Policies!$H:$H,MATCH(E256,Policies!$A:$A,0))&amp;" (v"&amp;F256&amp;")",""))</f>
        <v/>
      </c>
      <c r="O256" s="37">
        <f>IF(A256="","",IF(AND(F256&lt;&gt;"",IFERROR(INDEX(Policies!$B:$B,MATCH(E256,Policies!$A:$A,0))&amp;"","")&lt;&gt;"",F256&amp;""&lt;&gt;IFERROR(INDEX(Policies!$B:$B,MATCH(E256,Policies!$A:$A,0))&amp;"","")),IF(COUNTIFS($A$4:$A$503,A256,$E$4:$E$503,E256,$F$4:$F$503,IFERROR(INDEX(Policies!$B:$B,MATCH(E256,Policies!$A:$A,0))&amp;"",""))&gt;0,"Replaced","Needs new version"),IF(AND(G256="Inform only",I256&lt;&gt;""),"Informed",IF(K256&lt;&gt;"","Confirmed",IF(I256="","Not sent",IF(TODAY()&gt;J256,"Overdue","Pending"))))))</f>
        <v/>
      </c>
      <c r="P256" s="37">
        <f>IF(O256&lt;&gt;"Confirmed","",IF(AND(G256="E-signature",L256&lt;&gt;"E-signature",L256&lt;&gt;"Policy software record"),"Needs e-signature",IF(AND(G256="Signature (paper or e-sign)",L256&lt;&gt;"E-signature",L256&lt;&gt;"Signed paper form",L256&lt;&gt;"Policy software record"),"Needs signature",IF(L256="","Add how confirmed",IF(M256="","Add proof link","Complete")))))</f>
        <v/>
      </c>
      <c r="Q256" s="43">
        <f>IF(O256="Overdue",DATEDIF(J256,TODAY(),"d"),"")</f>
        <v/>
      </c>
    </row>
    <row r="257">
      <c r="B257" s="37">
        <f>IF($A257="","",IFERROR(INDEX(People!$B:$B,MATCH($A257,People!$A:$A,0)),""))</f>
        <v/>
      </c>
      <c r="C257" s="37">
        <f>IF($A257="","",IFERROR(INDEX(People!$C:$C,MATCH($A257,People!$A:$A,0)),""))</f>
        <v/>
      </c>
      <c r="D257" s="37">
        <f>IF($A257="","",IFERROR(INDEX(People!$D:$D,MATCH($A257,People!$A:$A,0)),""))</f>
        <v/>
      </c>
      <c r="G257" s="37">
        <f>IF($E257="","",IFERROR(INDEX(Policies!$E:$E,MATCH($E257,Policies!$A:$A,0)),""))</f>
        <v/>
      </c>
      <c r="J257" s="41">
        <f>IF(OR(I257="",G257="Inform only"),"",I257+IFERROR(INDEX(Policies!$G:$G,MATCH(E257,Policies!$A:$A,0)),14))</f>
        <v/>
      </c>
      <c r="N257" s="37">
        <f>IF(OR(E257="",K257=""),"",IFERROR(INDEX(Policies!$H:$H,MATCH(E257,Policies!$A:$A,0))&amp;" (v"&amp;F257&amp;")",""))</f>
        <v/>
      </c>
      <c r="O257" s="37">
        <f>IF(A257="","",IF(AND(F257&lt;&gt;"",IFERROR(INDEX(Policies!$B:$B,MATCH(E257,Policies!$A:$A,0))&amp;"","")&lt;&gt;"",F257&amp;""&lt;&gt;IFERROR(INDEX(Policies!$B:$B,MATCH(E257,Policies!$A:$A,0))&amp;"","")),IF(COUNTIFS($A$4:$A$503,A257,$E$4:$E$503,E257,$F$4:$F$503,IFERROR(INDEX(Policies!$B:$B,MATCH(E257,Policies!$A:$A,0))&amp;"",""))&gt;0,"Replaced","Needs new version"),IF(AND(G257="Inform only",I257&lt;&gt;""),"Informed",IF(K257&lt;&gt;"","Confirmed",IF(I257="","Not sent",IF(TODAY()&gt;J257,"Overdue","Pending"))))))</f>
        <v/>
      </c>
      <c r="P257" s="37">
        <f>IF(O257&lt;&gt;"Confirmed","",IF(AND(G257="E-signature",L257&lt;&gt;"E-signature",L257&lt;&gt;"Policy software record"),"Needs e-signature",IF(AND(G257="Signature (paper or e-sign)",L257&lt;&gt;"E-signature",L257&lt;&gt;"Signed paper form",L257&lt;&gt;"Policy software record"),"Needs signature",IF(L257="","Add how confirmed",IF(M257="","Add proof link","Complete")))))</f>
        <v/>
      </c>
      <c r="Q257" s="43">
        <f>IF(O257="Overdue",DATEDIF(J257,TODAY(),"d"),"")</f>
        <v/>
      </c>
    </row>
    <row r="258">
      <c r="B258" s="37">
        <f>IF($A258="","",IFERROR(INDEX(People!$B:$B,MATCH($A258,People!$A:$A,0)),""))</f>
        <v/>
      </c>
      <c r="C258" s="37">
        <f>IF($A258="","",IFERROR(INDEX(People!$C:$C,MATCH($A258,People!$A:$A,0)),""))</f>
        <v/>
      </c>
      <c r="D258" s="37">
        <f>IF($A258="","",IFERROR(INDEX(People!$D:$D,MATCH($A258,People!$A:$A,0)),""))</f>
        <v/>
      </c>
      <c r="G258" s="37">
        <f>IF($E258="","",IFERROR(INDEX(Policies!$E:$E,MATCH($E258,Policies!$A:$A,0)),""))</f>
        <v/>
      </c>
      <c r="J258" s="41">
        <f>IF(OR(I258="",G258="Inform only"),"",I258+IFERROR(INDEX(Policies!$G:$G,MATCH(E258,Policies!$A:$A,0)),14))</f>
        <v/>
      </c>
      <c r="N258" s="37">
        <f>IF(OR(E258="",K258=""),"",IFERROR(INDEX(Policies!$H:$H,MATCH(E258,Policies!$A:$A,0))&amp;" (v"&amp;F258&amp;")",""))</f>
        <v/>
      </c>
      <c r="O258" s="37">
        <f>IF(A258="","",IF(AND(F258&lt;&gt;"",IFERROR(INDEX(Policies!$B:$B,MATCH(E258,Policies!$A:$A,0))&amp;"","")&lt;&gt;"",F258&amp;""&lt;&gt;IFERROR(INDEX(Policies!$B:$B,MATCH(E258,Policies!$A:$A,0))&amp;"","")),IF(COUNTIFS($A$4:$A$503,A258,$E$4:$E$503,E258,$F$4:$F$503,IFERROR(INDEX(Policies!$B:$B,MATCH(E258,Policies!$A:$A,0))&amp;"",""))&gt;0,"Replaced","Needs new version"),IF(AND(G258="Inform only",I258&lt;&gt;""),"Informed",IF(K258&lt;&gt;"","Confirmed",IF(I258="","Not sent",IF(TODAY()&gt;J258,"Overdue","Pending"))))))</f>
        <v/>
      </c>
      <c r="P258" s="37">
        <f>IF(O258&lt;&gt;"Confirmed","",IF(AND(G258="E-signature",L258&lt;&gt;"E-signature",L258&lt;&gt;"Policy software record"),"Needs e-signature",IF(AND(G258="Signature (paper or e-sign)",L258&lt;&gt;"E-signature",L258&lt;&gt;"Signed paper form",L258&lt;&gt;"Policy software record"),"Needs signature",IF(L258="","Add how confirmed",IF(M258="","Add proof link","Complete")))))</f>
        <v/>
      </c>
      <c r="Q258" s="43">
        <f>IF(O258="Overdue",DATEDIF(J258,TODAY(),"d"),"")</f>
        <v/>
      </c>
    </row>
    <row r="259">
      <c r="B259" s="37">
        <f>IF($A259="","",IFERROR(INDEX(People!$B:$B,MATCH($A259,People!$A:$A,0)),""))</f>
        <v/>
      </c>
      <c r="C259" s="37">
        <f>IF($A259="","",IFERROR(INDEX(People!$C:$C,MATCH($A259,People!$A:$A,0)),""))</f>
        <v/>
      </c>
      <c r="D259" s="37">
        <f>IF($A259="","",IFERROR(INDEX(People!$D:$D,MATCH($A259,People!$A:$A,0)),""))</f>
        <v/>
      </c>
      <c r="G259" s="37">
        <f>IF($E259="","",IFERROR(INDEX(Policies!$E:$E,MATCH($E259,Policies!$A:$A,0)),""))</f>
        <v/>
      </c>
      <c r="J259" s="41">
        <f>IF(OR(I259="",G259="Inform only"),"",I259+IFERROR(INDEX(Policies!$G:$G,MATCH(E259,Policies!$A:$A,0)),14))</f>
        <v/>
      </c>
      <c r="N259" s="37">
        <f>IF(OR(E259="",K259=""),"",IFERROR(INDEX(Policies!$H:$H,MATCH(E259,Policies!$A:$A,0))&amp;" (v"&amp;F259&amp;")",""))</f>
        <v/>
      </c>
      <c r="O259" s="37">
        <f>IF(A259="","",IF(AND(F259&lt;&gt;"",IFERROR(INDEX(Policies!$B:$B,MATCH(E259,Policies!$A:$A,0))&amp;"","")&lt;&gt;"",F259&amp;""&lt;&gt;IFERROR(INDEX(Policies!$B:$B,MATCH(E259,Policies!$A:$A,0))&amp;"","")),IF(COUNTIFS($A$4:$A$503,A259,$E$4:$E$503,E259,$F$4:$F$503,IFERROR(INDEX(Policies!$B:$B,MATCH(E259,Policies!$A:$A,0))&amp;"",""))&gt;0,"Replaced","Needs new version"),IF(AND(G259="Inform only",I259&lt;&gt;""),"Informed",IF(K259&lt;&gt;"","Confirmed",IF(I259="","Not sent",IF(TODAY()&gt;J259,"Overdue","Pending"))))))</f>
        <v/>
      </c>
      <c r="P259" s="37">
        <f>IF(O259&lt;&gt;"Confirmed","",IF(AND(G259="E-signature",L259&lt;&gt;"E-signature",L259&lt;&gt;"Policy software record"),"Needs e-signature",IF(AND(G259="Signature (paper or e-sign)",L259&lt;&gt;"E-signature",L259&lt;&gt;"Signed paper form",L259&lt;&gt;"Policy software record"),"Needs signature",IF(L259="","Add how confirmed",IF(M259="","Add proof link","Complete")))))</f>
        <v/>
      </c>
      <c r="Q259" s="43">
        <f>IF(O259="Overdue",DATEDIF(J259,TODAY(),"d"),"")</f>
        <v/>
      </c>
    </row>
    <row r="260">
      <c r="B260" s="37">
        <f>IF($A260="","",IFERROR(INDEX(People!$B:$B,MATCH($A260,People!$A:$A,0)),""))</f>
        <v/>
      </c>
      <c r="C260" s="37">
        <f>IF($A260="","",IFERROR(INDEX(People!$C:$C,MATCH($A260,People!$A:$A,0)),""))</f>
        <v/>
      </c>
      <c r="D260" s="37">
        <f>IF($A260="","",IFERROR(INDEX(People!$D:$D,MATCH($A260,People!$A:$A,0)),""))</f>
        <v/>
      </c>
      <c r="G260" s="37">
        <f>IF($E260="","",IFERROR(INDEX(Policies!$E:$E,MATCH($E260,Policies!$A:$A,0)),""))</f>
        <v/>
      </c>
      <c r="J260" s="41">
        <f>IF(OR(I260="",G260="Inform only"),"",I260+IFERROR(INDEX(Policies!$G:$G,MATCH(E260,Policies!$A:$A,0)),14))</f>
        <v/>
      </c>
      <c r="N260" s="37">
        <f>IF(OR(E260="",K260=""),"",IFERROR(INDEX(Policies!$H:$H,MATCH(E260,Policies!$A:$A,0))&amp;" (v"&amp;F260&amp;")",""))</f>
        <v/>
      </c>
      <c r="O260" s="37">
        <f>IF(A260="","",IF(AND(F260&lt;&gt;"",IFERROR(INDEX(Policies!$B:$B,MATCH(E260,Policies!$A:$A,0))&amp;"","")&lt;&gt;"",F260&amp;""&lt;&gt;IFERROR(INDEX(Policies!$B:$B,MATCH(E260,Policies!$A:$A,0))&amp;"","")),IF(COUNTIFS($A$4:$A$503,A260,$E$4:$E$503,E260,$F$4:$F$503,IFERROR(INDEX(Policies!$B:$B,MATCH(E260,Policies!$A:$A,0))&amp;"",""))&gt;0,"Replaced","Needs new version"),IF(AND(G260="Inform only",I260&lt;&gt;""),"Informed",IF(K260&lt;&gt;"","Confirmed",IF(I260="","Not sent",IF(TODAY()&gt;J260,"Overdue","Pending"))))))</f>
        <v/>
      </c>
      <c r="P260" s="37">
        <f>IF(O260&lt;&gt;"Confirmed","",IF(AND(G260="E-signature",L260&lt;&gt;"E-signature",L260&lt;&gt;"Policy software record"),"Needs e-signature",IF(AND(G260="Signature (paper or e-sign)",L260&lt;&gt;"E-signature",L260&lt;&gt;"Signed paper form",L260&lt;&gt;"Policy software record"),"Needs signature",IF(L260="","Add how confirmed",IF(M260="","Add proof link","Complete")))))</f>
        <v/>
      </c>
      <c r="Q260" s="43">
        <f>IF(O260="Overdue",DATEDIF(J260,TODAY(),"d"),"")</f>
        <v/>
      </c>
    </row>
    <row r="261">
      <c r="B261" s="37">
        <f>IF($A261="","",IFERROR(INDEX(People!$B:$B,MATCH($A261,People!$A:$A,0)),""))</f>
        <v/>
      </c>
      <c r="C261" s="37">
        <f>IF($A261="","",IFERROR(INDEX(People!$C:$C,MATCH($A261,People!$A:$A,0)),""))</f>
        <v/>
      </c>
      <c r="D261" s="37">
        <f>IF($A261="","",IFERROR(INDEX(People!$D:$D,MATCH($A261,People!$A:$A,0)),""))</f>
        <v/>
      </c>
      <c r="G261" s="37">
        <f>IF($E261="","",IFERROR(INDEX(Policies!$E:$E,MATCH($E261,Policies!$A:$A,0)),""))</f>
        <v/>
      </c>
      <c r="J261" s="41">
        <f>IF(OR(I261="",G261="Inform only"),"",I261+IFERROR(INDEX(Policies!$G:$G,MATCH(E261,Policies!$A:$A,0)),14))</f>
        <v/>
      </c>
      <c r="N261" s="37">
        <f>IF(OR(E261="",K261=""),"",IFERROR(INDEX(Policies!$H:$H,MATCH(E261,Policies!$A:$A,0))&amp;" (v"&amp;F261&amp;")",""))</f>
        <v/>
      </c>
      <c r="O261" s="37">
        <f>IF(A261="","",IF(AND(F261&lt;&gt;"",IFERROR(INDEX(Policies!$B:$B,MATCH(E261,Policies!$A:$A,0))&amp;"","")&lt;&gt;"",F261&amp;""&lt;&gt;IFERROR(INDEX(Policies!$B:$B,MATCH(E261,Policies!$A:$A,0))&amp;"","")),IF(COUNTIFS($A$4:$A$503,A261,$E$4:$E$503,E261,$F$4:$F$503,IFERROR(INDEX(Policies!$B:$B,MATCH(E261,Policies!$A:$A,0))&amp;"",""))&gt;0,"Replaced","Needs new version"),IF(AND(G261="Inform only",I261&lt;&gt;""),"Informed",IF(K261&lt;&gt;"","Confirmed",IF(I261="","Not sent",IF(TODAY()&gt;J261,"Overdue","Pending"))))))</f>
        <v/>
      </c>
      <c r="P261" s="37">
        <f>IF(O261&lt;&gt;"Confirmed","",IF(AND(G261="E-signature",L261&lt;&gt;"E-signature",L261&lt;&gt;"Policy software record"),"Needs e-signature",IF(AND(G261="Signature (paper or e-sign)",L261&lt;&gt;"E-signature",L261&lt;&gt;"Signed paper form",L261&lt;&gt;"Policy software record"),"Needs signature",IF(L261="","Add how confirmed",IF(M261="","Add proof link","Complete")))))</f>
        <v/>
      </c>
      <c r="Q261" s="43">
        <f>IF(O261="Overdue",DATEDIF(J261,TODAY(),"d"),"")</f>
        <v/>
      </c>
    </row>
    <row r="262">
      <c r="B262" s="37">
        <f>IF($A262="","",IFERROR(INDEX(People!$B:$B,MATCH($A262,People!$A:$A,0)),""))</f>
        <v/>
      </c>
      <c r="C262" s="37">
        <f>IF($A262="","",IFERROR(INDEX(People!$C:$C,MATCH($A262,People!$A:$A,0)),""))</f>
        <v/>
      </c>
      <c r="D262" s="37">
        <f>IF($A262="","",IFERROR(INDEX(People!$D:$D,MATCH($A262,People!$A:$A,0)),""))</f>
        <v/>
      </c>
      <c r="G262" s="37">
        <f>IF($E262="","",IFERROR(INDEX(Policies!$E:$E,MATCH($E262,Policies!$A:$A,0)),""))</f>
        <v/>
      </c>
      <c r="J262" s="41">
        <f>IF(OR(I262="",G262="Inform only"),"",I262+IFERROR(INDEX(Policies!$G:$G,MATCH(E262,Policies!$A:$A,0)),14))</f>
        <v/>
      </c>
      <c r="N262" s="37">
        <f>IF(OR(E262="",K262=""),"",IFERROR(INDEX(Policies!$H:$H,MATCH(E262,Policies!$A:$A,0))&amp;" (v"&amp;F262&amp;")",""))</f>
        <v/>
      </c>
      <c r="O262" s="37">
        <f>IF(A262="","",IF(AND(F262&lt;&gt;"",IFERROR(INDEX(Policies!$B:$B,MATCH(E262,Policies!$A:$A,0))&amp;"","")&lt;&gt;"",F262&amp;""&lt;&gt;IFERROR(INDEX(Policies!$B:$B,MATCH(E262,Policies!$A:$A,0))&amp;"","")),IF(COUNTIFS($A$4:$A$503,A262,$E$4:$E$503,E262,$F$4:$F$503,IFERROR(INDEX(Policies!$B:$B,MATCH(E262,Policies!$A:$A,0))&amp;"",""))&gt;0,"Replaced","Needs new version"),IF(AND(G262="Inform only",I262&lt;&gt;""),"Informed",IF(K262&lt;&gt;"","Confirmed",IF(I262="","Not sent",IF(TODAY()&gt;J262,"Overdue","Pending"))))))</f>
        <v/>
      </c>
      <c r="P262" s="37">
        <f>IF(O262&lt;&gt;"Confirmed","",IF(AND(G262="E-signature",L262&lt;&gt;"E-signature",L262&lt;&gt;"Policy software record"),"Needs e-signature",IF(AND(G262="Signature (paper or e-sign)",L262&lt;&gt;"E-signature",L262&lt;&gt;"Signed paper form",L262&lt;&gt;"Policy software record"),"Needs signature",IF(L262="","Add how confirmed",IF(M262="","Add proof link","Complete")))))</f>
        <v/>
      </c>
      <c r="Q262" s="43">
        <f>IF(O262="Overdue",DATEDIF(J262,TODAY(),"d"),"")</f>
        <v/>
      </c>
    </row>
    <row r="263">
      <c r="B263" s="37">
        <f>IF($A263="","",IFERROR(INDEX(People!$B:$B,MATCH($A263,People!$A:$A,0)),""))</f>
        <v/>
      </c>
      <c r="C263" s="37">
        <f>IF($A263="","",IFERROR(INDEX(People!$C:$C,MATCH($A263,People!$A:$A,0)),""))</f>
        <v/>
      </c>
      <c r="D263" s="37">
        <f>IF($A263="","",IFERROR(INDEX(People!$D:$D,MATCH($A263,People!$A:$A,0)),""))</f>
        <v/>
      </c>
      <c r="G263" s="37">
        <f>IF($E263="","",IFERROR(INDEX(Policies!$E:$E,MATCH($E263,Policies!$A:$A,0)),""))</f>
        <v/>
      </c>
      <c r="J263" s="41">
        <f>IF(OR(I263="",G263="Inform only"),"",I263+IFERROR(INDEX(Policies!$G:$G,MATCH(E263,Policies!$A:$A,0)),14))</f>
        <v/>
      </c>
      <c r="N263" s="37">
        <f>IF(OR(E263="",K263=""),"",IFERROR(INDEX(Policies!$H:$H,MATCH(E263,Policies!$A:$A,0))&amp;" (v"&amp;F263&amp;")",""))</f>
        <v/>
      </c>
      <c r="O263" s="37">
        <f>IF(A263="","",IF(AND(F263&lt;&gt;"",IFERROR(INDEX(Policies!$B:$B,MATCH(E263,Policies!$A:$A,0))&amp;"","")&lt;&gt;"",F263&amp;""&lt;&gt;IFERROR(INDEX(Policies!$B:$B,MATCH(E263,Policies!$A:$A,0))&amp;"","")),IF(COUNTIFS($A$4:$A$503,A263,$E$4:$E$503,E263,$F$4:$F$503,IFERROR(INDEX(Policies!$B:$B,MATCH(E263,Policies!$A:$A,0))&amp;"",""))&gt;0,"Replaced","Needs new version"),IF(AND(G263="Inform only",I263&lt;&gt;""),"Informed",IF(K263&lt;&gt;"","Confirmed",IF(I263="","Not sent",IF(TODAY()&gt;J263,"Overdue","Pending"))))))</f>
        <v/>
      </c>
      <c r="P263" s="37">
        <f>IF(O263&lt;&gt;"Confirmed","",IF(AND(G263="E-signature",L263&lt;&gt;"E-signature",L263&lt;&gt;"Policy software record"),"Needs e-signature",IF(AND(G263="Signature (paper or e-sign)",L263&lt;&gt;"E-signature",L263&lt;&gt;"Signed paper form",L263&lt;&gt;"Policy software record"),"Needs signature",IF(L263="","Add how confirmed",IF(M263="","Add proof link","Complete")))))</f>
        <v/>
      </c>
      <c r="Q263" s="43">
        <f>IF(O263="Overdue",DATEDIF(J263,TODAY(),"d"),"")</f>
        <v/>
      </c>
    </row>
    <row r="264">
      <c r="B264" s="37">
        <f>IF($A264="","",IFERROR(INDEX(People!$B:$B,MATCH($A264,People!$A:$A,0)),""))</f>
        <v/>
      </c>
      <c r="C264" s="37">
        <f>IF($A264="","",IFERROR(INDEX(People!$C:$C,MATCH($A264,People!$A:$A,0)),""))</f>
        <v/>
      </c>
      <c r="D264" s="37">
        <f>IF($A264="","",IFERROR(INDEX(People!$D:$D,MATCH($A264,People!$A:$A,0)),""))</f>
        <v/>
      </c>
      <c r="G264" s="37">
        <f>IF($E264="","",IFERROR(INDEX(Policies!$E:$E,MATCH($E264,Policies!$A:$A,0)),""))</f>
        <v/>
      </c>
      <c r="J264" s="41">
        <f>IF(OR(I264="",G264="Inform only"),"",I264+IFERROR(INDEX(Policies!$G:$G,MATCH(E264,Policies!$A:$A,0)),14))</f>
        <v/>
      </c>
      <c r="N264" s="37">
        <f>IF(OR(E264="",K264=""),"",IFERROR(INDEX(Policies!$H:$H,MATCH(E264,Policies!$A:$A,0))&amp;" (v"&amp;F264&amp;")",""))</f>
        <v/>
      </c>
      <c r="O264" s="37">
        <f>IF(A264="","",IF(AND(F264&lt;&gt;"",IFERROR(INDEX(Policies!$B:$B,MATCH(E264,Policies!$A:$A,0))&amp;"","")&lt;&gt;"",F264&amp;""&lt;&gt;IFERROR(INDEX(Policies!$B:$B,MATCH(E264,Policies!$A:$A,0))&amp;"","")),IF(COUNTIFS($A$4:$A$503,A264,$E$4:$E$503,E264,$F$4:$F$503,IFERROR(INDEX(Policies!$B:$B,MATCH(E264,Policies!$A:$A,0))&amp;"",""))&gt;0,"Replaced","Needs new version"),IF(AND(G264="Inform only",I264&lt;&gt;""),"Informed",IF(K264&lt;&gt;"","Confirmed",IF(I264="","Not sent",IF(TODAY()&gt;J264,"Overdue","Pending"))))))</f>
        <v/>
      </c>
      <c r="P264" s="37">
        <f>IF(O264&lt;&gt;"Confirmed","",IF(AND(G264="E-signature",L264&lt;&gt;"E-signature",L264&lt;&gt;"Policy software record"),"Needs e-signature",IF(AND(G264="Signature (paper or e-sign)",L264&lt;&gt;"E-signature",L264&lt;&gt;"Signed paper form",L264&lt;&gt;"Policy software record"),"Needs signature",IF(L264="","Add how confirmed",IF(M264="","Add proof link","Complete")))))</f>
        <v/>
      </c>
      <c r="Q264" s="43">
        <f>IF(O264="Overdue",DATEDIF(J264,TODAY(),"d"),"")</f>
        <v/>
      </c>
    </row>
    <row r="265">
      <c r="B265" s="37">
        <f>IF($A265="","",IFERROR(INDEX(People!$B:$B,MATCH($A265,People!$A:$A,0)),""))</f>
        <v/>
      </c>
      <c r="C265" s="37">
        <f>IF($A265="","",IFERROR(INDEX(People!$C:$C,MATCH($A265,People!$A:$A,0)),""))</f>
        <v/>
      </c>
      <c r="D265" s="37">
        <f>IF($A265="","",IFERROR(INDEX(People!$D:$D,MATCH($A265,People!$A:$A,0)),""))</f>
        <v/>
      </c>
      <c r="G265" s="37">
        <f>IF($E265="","",IFERROR(INDEX(Policies!$E:$E,MATCH($E265,Policies!$A:$A,0)),""))</f>
        <v/>
      </c>
      <c r="J265" s="41">
        <f>IF(OR(I265="",G265="Inform only"),"",I265+IFERROR(INDEX(Policies!$G:$G,MATCH(E265,Policies!$A:$A,0)),14))</f>
        <v/>
      </c>
      <c r="N265" s="37">
        <f>IF(OR(E265="",K265=""),"",IFERROR(INDEX(Policies!$H:$H,MATCH(E265,Policies!$A:$A,0))&amp;" (v"&amp;F265&amp;")",""))</f>
        <v/>
      </c>
      <c r="O265" s="37">
        <f>IF(A265="","",IF(AND(F265&lt;&gt;"",IFERROR(INDEX(Policies!$B:$B,MATCH(E265,Policies!$A:$A,0))&amp;"","")&lt;&gt;"",F265&amp;""&lt;&gt;IFERROR(INDEX(Policies!$B:$B,MATCH(E265,Policies!$A:$A,0))&amp;"","")),IF(COUNTIFS($A$4:$A$503,A265,$E$4:$E$503,E265,$F$4:$F$503,IFERROR(INDEX(Policies!$B:$B,MATCH(E265,Policies!$A:$A,0))&amp;"",""))&gt;0,"Replaced","Needs new version"),IF(AND(G265="Inform only",I265&lt;&gt;""),"Informed",IF(K265&lt;&gt;"","Confirmed",IF(I265="","Not sent",IF(TODAY()&gt;J265,"Overdue","Pending"))))))</f>
        <v/>
      </c>
      <c r="P265" s="37">
        <f>IF(O265&lt;&gt;"Confirmed","",IF(AND(G265="E-signature",L265&lt;&gt;"E-signature",L265&lt;&gt;"Policy software record"),"Needs e-signature",IF(AND(G265="Signature (paper or e-sign)",L265&lt;&gt;"E-signature",L265&lt;&gt;"Signed paper form",L265&lt;&gt;"Policy software record"),"Needs signature",IF(L265="","Add how confirmed",IF(M265="","Add proof link","Complete")))))</f>
        <v/>
      </c>
      <c r="Q265" s="43">
        <f>IF(O265="Overdue",DATEDIF(J265,TODAY(),"d"),"")</f>
        <v/>
      </c>
    </row>
    <row r="266">
      <c r="B266" s="37">
        <f>IF($A266="","",IFERROR(INDEX(People!$B:$B,MATCH($A266,People!$A:$A,0)),""))</f>
        <v/>
      </c>
      <c r="C266" s="37">
        <f>IF($A266="","",IFERROR(INDEX(People!$C:$C,MATCH($A266,People!$A:$A,0)),""))</f>
        <v/>
      </c>
      <c r="D266" s="37">
        <f>IF($A266="","",IFERROR(INDEX(People!$D:$D,MATCH($A266,People!$A:$A,0)),""))</f>
        <v/>
      </c>
      <c r="G266" s="37">
        <f>IF($E266="","",IFERROR(INDEX(Policies!$E:$E,MATCH($E266,Policies!$A:$A,0)),""))</f>
        <v/>
      </c>
      <c r="J266" s="41">
        <f>IF(OR(I266="",G266="Inform only"),"",I266+IFERROR(INDEX(Policies!$G:$G,MATCH(E266,Policies!$A:$A,0)),14))</f>
        <v/>
      </c>
      <c r="N266" s="37">
        <f>IF(OR(E266="",K266=""),"",IFERROR(INDEX(Policies!$H:$H,MATCH(E266,Policies!$A:$A,0))&amp;" (v"&amp;F266&amp;")",""))</f>
        <v/>
      </c>
      <c r="O266" s="37">
        <f>IF(A266="","",IF(AND(F266&lt;&gt;"",IFERROR(INDEX(Policies!$B:$B,MATCH(E266,Policies!$A:$A,0))&amp;"","")&lt;&gt;"",F266&amp;""&lt;&gt;IFERROR(INDEX(Policies!$B:$B,MATCH(E266,Policies!$A:$A,0))&amp;"","")),IF(COUNTIFS($A$4:$A$503,A266,$E$4:$E$503,E266,$F$4:$F$503,IFERROR(INDEX(Policies!$B:$B,MATCH(E266,Policies!$A:$A,0))&amp;"",""))&gt;0,"Replaced","Needs new version"),IF(AND(G266="Inform only",I266&lt;&gt;""),"Informed",IF(K266&lt;&gt;"","Confirmed",IF(I266="","Not sent",IF(TODAY()&gt;J266,"Overdue","Pending"))))))</f>
        <v/>
      </c>
      <c r="P266" s="37">
        <f>IF(O266&lt;&gt;"Confirmed","",IF(AND(G266="E-signature",L266&lt;&gt;"E-signature",L266&lt;&gt;"Policy software record"),"Needs e-signature",IF(AND(G266="Signature (paper or e-sign)",L266&lt;&gt;"E-signature",L266&lt;&gt;"Signed paper form",L266&lt;&gt;"Policy software record"),"Needs signature",IF(L266="","Add how confirmed",IF(M266="","Add proof link","Complete")))))</f>
        <v/>
      </c>
      <c r="Q266" s="43">
        <f>IF(O266="Overdue",DATEDIF(J266,TODAY(),"d"),"")</f>
        <v/>
      </c>
    </row>
    <row r="267">
      <c r="B267" s="37">
        <f>IF($A267="","",IFERROR(INDEX(People!$B:$B,MATCH($A267,People!$A:$A,0)),""))</f>
        <v/>
      </c>
      <c r="C267" s="37">
        <f>IF($A267="","",IFERROR(INDEX(People!$C:$C,MATCH($A267,People!$A:$A,0)),""))</f>
        <v/>
      </c>
      <c r="D267" s="37">
        <f>IF($A267="","",IFERROR(INDEX(People!$D:$D,MATCH($A267,People!$A:$A,0)),""))</f>
        <v/>
      </c>
      <c r="G267" s="37">
        <f>IF($E267="","",IFERROR(INDEX(Policies!$E:$E,MATCH($E267,Policies!$A:$A,0)),""))</f>
        <v/>
      </c>
      <c r="J267" s="41">
        <f>IF(OR(I267="",G267="Inform only"),"",I267+IFERROR(INDEX(Policies!$G:$G,MATCH(E267,Policies!$A:$A,0)),14))</f>
        <v/>
      </c>
      <c r="N267" s="37">
        <f>IF(OR(E267="",K267=""),"",IFERROR(INDEX(Policies!$H:$H,MATCH(E267,Policies!$A:$A,0))&amp;" (v"&amp;F267&amp;")",""))</f>
        <v/>
      </c>
      <c r="O267" s="37">
        <f>IF(A267="","",IF(AND(F267&lt;&gt;"",IFERROR(INDEX(Policies!$B:$B,MATCH(E267,Policies!$A:$A,0))&amp;"","")&lt;&gt;"",F267&amp;""&lt;&gt;IFERROR(INDEX(Policies!$B:$B,MATCH(E267,Policies!$A:$A,0))&amp;"","")),IF(COUNTIFS($A$4:$A$503,A267,$E$4:$E$503,E267,$F$4:$F$503,IFERROR(INDEX(Policies!$B:$B,MATCH(E267,Policies!$A:$A,0))&amp;"",""))&gt;0,"Replaced","Needs new version"),IF(AND(G267="Inform only",I267&lt;&gt;""),"Informed",IF(K267&lt;&gt;"","Confirmed",IF(I267="","Not sent",IF(TODAY()&gt;J267,"Overdue","Pending"))))))</f>
        <v/>
      </c>
      <c r="P267" s="37">
        <f>IF(O267&lt;&gt;"Confirmed","",IF(AND(G267="E-signature",L267&lt;&gt;"E-signature",L267&lt;&gt;"Policy software record"),"Needs e-signature",IF(AND(G267="Signature (paper or e-sign)",L267&lt;&gt;"E-signature",L267&lt;&gt;"Signed paper form",L267&lt;&gt;"Policy software record"),"Needs signature",IF(L267="","Add how confirmed",IF(M267="","Add proof link","Complete")))))</f>
        <v/>
      </c>
      <c r="Q267" s="43">
        <f>IF(O267="Overdue",DATEDIF(J267,TODAY(),"d"),"")</f>
        <v/>
      </c>
    </row>
    <row r="268">
      <c r="B268" s="37">
        <f>IF($A268="","",IFERROR(INDEX(People!$B:$B,MATCH($A268,People!$A:$A,0)),""))</f>
        <v/>
      </c>
      <c r="C268" s="37">
        <f>IF($A268="","",IFERROR(INDEX(People!$C:$C,MATCH($A268,People!$A:$A,0)),""))</f>
        <v/>
      </c>
      <c r="D268" s="37">
        <f>IF($A268="","",IFERROR(INDEX(People!$D:$D,MATCH($A268,People!$A:$A,0)),""))</f>
        <v/>
      </c>
      <c r="G268" s="37">
        <f>IF($E268="","",IFERROR(INDEX(Policies!$E:$E,MATCH($E268,Policies!$A:$A,0)),""))</f>
        <v/>
      </c>
      <c r="J268" s="41">
        <f>IF(OR(I268="",G268="Inform only"),"",I268+IFERROR(INDEX(Policies!$G:$G,MATCH(E268,Policies!$A:$A,0)),14))</f>
        <v/>
      </c>
      <c r="N268" s="37">
        <f>IF(OR(E268="",K268=""),"",IFERROR(INDEX(Policies!$H:$H,MATCH(E268,Policies!$A:$A,0))&amp;" (v"&amp;F268&amp;")",""))</f>
        <v/>
      </c>
      <c r="O268" s="37">
        <f>IF(A268="","",IF(AND(F268&lt;&gt;"",IFERROR(INDEX(Policies!$B:$B,MATCH(E268,Policies!$A:$A,0))&amp;"","")&lt;&gt;"",F268&amp;""&lt;&gt;IFERROR(INDEX(Policies!$B:$B,MATCH(E268,Policies!$A:$A,0))&amp;"","")),IF(COUNTIFS($A$4:$A$503,A268,$E$4:$E$503,E268,$F$4:$F$503,IFERROR(INDEX(Policies!$B:$B,MATCH(E268,Policies!$A:$A,0))&amp;"",""))&gt;0,"Replaced","Needs new version"),IF(AND(G268="Inform only",I268&lt;&gt;""),"Informed",IF(K268&lt;&gt;"","Confirmed",IF(I268="","Not sent",IF(TODAY()&gt;J268,"Overdue","Pending"))))))</f>
        <v/>
      </c>
      <c r="P268" s="37">
        <f>IF(O268&lt;&gt;"Confirmed","",IF(AND(G268="E-signature",L268&lt;&gt;"E-signature",L268&lt;&gt;"Policy software record"),"Needs e-signature",IF(AND(G268="Signature (paper or e-sign)",L268&lt;&gt;"E-signature",L268&lt;&gt;"Signed paper form",L268&lt;&gt;"Policy software record"),"Needs signature",IF(L268="","Add how confirmed",IF(M268="","Add proof link","Complete")))))</f>
        <v/>
      </c>
      <c r="Q268" s="43">
        <f>IF(O268="Overdue",DATEDIF(J268,TODAY(),"d"),"")</f>
        <v/>
      </c>
    </row>
    <row r="269">
      <c r="B269" s="37">
        <f>IF($A269="","",IFERROR(INDEX(People!$B:$B,MATCH($A269,People!$A:$A,0)),""))</f>
        <v/>
      </c>
      <c r="C269" s="37">
        <f>IF($A269="","",IFERROR(INDEX(People!$C:$C,MATCH($A269,People!$A:$A,0)),""))</f>
        <v/>
      </c>
      <c r="D269" s="37">
        <f>IF($A269="","",IFERROR(INDEX(People!$D:$D,MATCH($A269,People!$A:$A,0)),""))</f>
        <v/>
      </c>
      <c r="G269" s="37">
        <f>IF($E269="","",IFERROR(INDEX(Policies!$E:$E,MATCH($E269,Policies!$A:$A,0)),""))</f>
        <v/>
      </c>
      <c r="J269" s="41">
        <f>IF(OR(I269="",G269="Inform only"),"",I269+IFERROR(INDEX(Policies!$G:$G,MATCH(E269,Policies!$A:$A,0)),14))</f>
        <v/>
      </c>
      <c r="N269" s="37">
        <f>IF(OR(E269="",K269=""),"",IFERROR(INDEX(Policies!$H:$H,MATCH(E269,Policies!$A:$A,0))&amp;" (v"&amp;F269&amp;")",""))</f>
        <v/>
      </c>
      <c r="O269" s="37">
        <f>IF(A269="","",IF(AND(F269&lt;&gt;"",IFERROR(INDEX(Policies!$B:$B,MATCH(E269,Policies!$A:$A,0))&amp;"","")&lt;&gt;"",F269&amp;""&lt;&gt;IFERROR(INDEX(Policies!$B:$B,MATCH(E269,Policies!$A:$A,0))&amp;"","")),IF(COUNTIFS($A$4:$A$503,A269,$E$4:$E$503,E269,$F$4:$F$503,IFERROR(INDEX(Policies!$B:$B,MATCH(E269,Policies!$A:$A,0))&amp;"",""))&gt;0,"Replaced","Needs new version"),IF(AND(G269="Inform only",I269&lt;&gt;""),"Informed",IF(K269&lt;&gt;"","Confirmed",IF(I269="","Not sent",IF(TODAY()&gt;J269,"Overdue","Pending"))))))</f>
        <v/>
      </c>
      <c r="P269" s="37">
        <f>IF(O269&lt;&gt;"Confirmed","",IF(AND(G269="E-signature",L269&lt;&gt;"E-signature",L269&lt;&gt;"Policy software record"),"Needs e-signature",IF(AND(G269="Signature (paper or e-sign)",L269&lt;&gt;"E-signature",L269&lt;&gt;"Signed paper form",L269&lt;&gt;"Policy software record"),"Needs signature",IF(L269="","Add how confirmed",IF(M269="","Add proof link","Complete")))))</f>
        <v/>
      </c>
      <c r="Q269" s="43">
        <f>IF(O269="Overdue",DATEDIF(J269,TODAY(),"d"),"")</f>
        <v/>
      </c>
    </row>
    <row r="270">
      <c r="B270" s="37">
        <f>IF($A270="","",IFERROR(INDEX(People!$B:$B,MATCH($A270,People!$A:$A,0)),""))</f>
        <v/>
      </c>
      <c r="C270" s="37">
        <f>IF($A270="","",IFERROR(INDEX(People!$C:$C,MATCH($A270,People!$A:$A,0)),""))</f>
        <v/>
      </c>
      <c r="D270" s="37">
        <f>IF($A270="","",IFERROR(INDEX(People!$D:$D,MATCH($A270,People!$A:$A,0)),""))</f>
        <v/>
      </c>
      <c r="G270" s="37">
        <f>IF($E270="","",IFERROR(INDEX(Policies!$E:$E,MATCH($E270,Policies!$A:$A,0)),""))</f>
        <v/>
      </c>
      <c r="J270" s="41">
        <f>IF(OR(I270="",G270="Inform only"),"",I270+IFERROR(INDEX(Policies!$G:$G,MATCH(E270,Policies!$A:$A,0)),14))</f>
        <v/>
      </c>
      <c r="N270" s="37">
        <f>IF(OR(E270="",K270=""),"",IFERROR(INDEX(Policies!$H:$H,MATCH(E270,Policies!$A:$A,0))&amp;" (v"&amp;F270&amp;")",""))</f>
        <v/>
      </c>
      <c r="O270" s="37">
        <f>IF(A270="","",IF(AND(F270&lt;&gt;"",IFERROR(INDEX(Policies!$B:$B,MATCH(E270,Policies!$A:$A,0))&amp;"","")&lt;&gt;"",F270&amp;""&lt;&gt;IFERROR(INDEX(Policies!$B:$B,MATCH(E270,Policies!$A:$A,0))&amp;"","")),IF(COUNTIFS($A$4:$A$503,A270,$E$4:$E$503,E270,$F$4:$F$503,IFERROR(INDEX(Policies!$B:$B,MATCH(E270,Policies!$A:$A,0))&amp;"",""))&gt;0,"Replaced","Needs new version"),IF(AND(G270="Inform only",I270&lt;&gt;""),"Informed",IF(K270&lt;&gt;"","Confirmed",IF(I270="","Not sent",IF(TODAY()&gt;J270,"Overdue","Pending"))))))</f>
        <v/>
      </c>
      <c r="P270" s="37">
        <f>IF(O270&lt;&gt;"Confirmed","",IF(AND(G270="E-signature",L270&lt;&gt;"E-signature",L270&lt;&gt;"Policy software record"),"Needs e-signature",IF(AND(G270="Signature (paper or e-sign)",L270&lt;&gt;"E-signature",L270&lt;&gt;"Signed paper form",L270&lt;&gt;"Policy software record"),"Needs signature",IF(L270="","Add how confirmed",IF(M270="","Add proof link","Complete")))))</f>
        <v/>
      </c>
      <c r="Q270" s="43">
        <f>IF(O270="Overdue",DATEDIF(J270,TODAY(),"d"),"")</f>
        <v/>
      </c>
    </row>
    <row r="271">
      <c r="B271" s="37">
        <f>IF($A271="","",IFERROR(INDEX(People!$B:$B,MATCH($A271,People!$A:$A,0)),""))</f>
        <v/>
      </c>
      <c r="C271" s="37">
        <f>IF($A271="","",IFERROR(INDEX(People!$C:$C,MATCH($A271,People!$A:$A,0)),""))</f>
        <v/>
      </c>
      <c r="D271" s="37">
        <f>IF($A271="","",IFERROR(INDEX(People!$D:$D,MATCH($A271,People!$A:$A,0)),""))</f>
        <v/>
      </c>
      <c r="G271" s="37">
        <f>IF($E271="","",IFERROR(INDEX(Policies!$E:$E,MATCH($E271,Policies!$A:$A,0)),""))</f>
        <v/>
      </c>
      <c r="J271" s="41">
        <f>IF(OR(I271="",G271="Inform only"),"",I271+IFERROR(INDEX(Policies!$G:$G,MATCH(E271,Policies!$A:$A,0)),14))</f>
        <v/>
      </c>
      <c r="N271" s="37">
        <f>IF(OR(E271="",K271=""),"",IFERROR(INDEX(Policies!$H:$H,MATCH(E271,Policies!$A:$A,0))&amp;" (v"&amp;F271&amp;")",""))</f>
        <v/>
      </c>
      <c r="O271" s="37">
        <f>IF(A271="","",IF(AND(F271&lt;&gt;"",IFERROR(INDEX(Policies!$B:$B,MATCH(E271,Policies!$A:$A,0))&amp;"","")&lt;&gt;"",F271&amp;""&lt;&gt;IFERROR(INDEX(Policies!$B:$B,MATCH(E271,Policies!$A:$A,0))&amp;"","")),IF(COUNTIFS($A$4:$A$503,A271,$E$4:$E$503,E271,$F$4:$F$503,IFERROR(INDEX(Policies!$B:$B,MATCH(E271,Policies!$A:$A,0))&amp;"",""))&gt;0,"Replaced","Needs new version"),IF(AND(G271="Inform only",I271&lt;&gt;""),"Informed",IF(K271&lt;&gt;"","Confirmed",IF(I271="","Not sent",IF(TODAY()&gt;J271,"Overdue","Pending"))))))</f>
        <v/>
      </c>
      <c r="P271" s="37">
        <f>IF(O271&lt;&gt;"Confirmed","",IF(AND(G271="E-signature",L271&lt;&gt;"E-signature",L271&lt;&gt;"Policy software record"),"Needs e-signature",IF(AND(G271="Signature (paper or e-sign)",L271&lt;&gt;"E-signature",L271&lt;&gt;"Signed paper form",L271&lt;&gt;"Policy software record"),"Needs signature",IF(L271="","Add how confirmed",IF(M271="","Add proof link","Complete")))))</f>
        <v/>
      </c>
      <c r="Q271" s="43">
        <f>IF(O271="Overdue",DATEDIF(J271,TODAY(),"d"),"")</f>
        <v/>
      </c>
    </row>
    <row r="272">
      <c r="B272" s="37">
        <f>IF($A272="","",IFERROR(INDEX(People!$B:$B,MATCH($A272,People!$A:$A,0)),""))</f>
        <v/>
      </c>
      <c r="C272" s="37">
        <f>IF($A272="","",IFERROR(INDEX(People!$C:$C,MATCH($A272,People!$A:$A,0)),""))</f>
        <v/>
      </c>
      <c r="D272" s="37">
        <f>IF($A272="","",IFERROR(INDEX(People!$D:$D,MATCH($A272,People!$A:$A,0)),""))</f>
        <v/>
      </c>
      <c r="G272" s="37">
        <f>IF($E272="","",IFERROR(INDEX(Policies!$E:$E,MATCH($E272,Policies!$A:$A,0)),""))</f>
        <v/>
      </c>
      <c r="J272" s="41">
        <f>IF(OR(I272="",G272="Inform only"),"",I272+IFERROR(INDEX(Policies!$G:$G,MATCH(E272,Policies!$A:$A,0)),14))</f>
        <v/>
      </c>
      <c r="N272" s="37">
        <f>IF(OR(E272="",K272=""),"",IFERROR(INDEX(Policies!$H:$H,MATCH(E272,Policies!$A:$A,0))&amp;" (v"&amp;F272&amp;")",""))</f>
        <v/>
      </c>
      <c r="O272" s="37">
        <f>IF(A272="","",IF(AND(F272&lt;&gt;"",IFERROR(INDEX(Policies!$B:$B,MATCH(E272,Policies!$A:$A,0))&amp;"","")&lt;&gt;"",F272&amp;""&lt;&gt;IFERROR(INDEX(Policies!$B:$B,MATCH(E272,Policies!$A:$A,0))&amp;"","")),IF(COUNTIFS($A$4:$A$503,A272,$E$4:$E$503,E272,$F$4:$F$503,IFERROR(INDEX(Policies!$B:$B,MATCH(E272,Policies!$A:$A,0))&amp;"",""))&gt;0,"Replaced","Needs new version"),IF(AND(G272="Inform only",I272&lt;&gt;""),"Informed",IF(K272&lt;&gt;"","Confirmed",IF(I272="","Not sent",IF(TODAY()&gt;J272,"Overdue","Pending"))))))</f>
        <v/>
      </c>
      <c r="P272" s="37">
        <f>IF(O272&lt;&gt;"Confirmed","",IF(AND(G272="E-signature",L272&lt;&gt;"E-signature",L272&lt;&gt;"Policy software record"),"Needs e-signature",IF(AND(G272="Signature (paper or e-sign)",L272&lt;&gt;"E-signature",L272&lt;&gt;"Signed paper form",L272&lt;&gt;"Policy software record"),"Needs signature",IF(L272="","Add how confirmed",IF(M272="","Add proof link","Complete")))))</f>
        <v/>
      </c>
      <c r="Q272" s="43">
        <f>IF(O272="Overdue",DATEDIF(J272,TODAY(),"d"),"")</f>
        <v/>
      </c>
    </row>
    <row r="273">
      <c r="B273" s="37">
        <f>IF($A273="","",IFERROR(INDEX(People!$B:$B,MATCH($A273,People!$A:$A,0)),""))</f>
        <v/>
      </c>
      <c r="C273" s="37">
        <f>IF($A273="","",IFERROR(INDEX(People!$C:$C,MATCH($A273,People!$A:$A,0)),""))</f>
        <v/>
      </c>
      <c r="D273" s="37">
        <f>IF($A273="","",IFERROR(INDEX(People!$D:$D,MATCH($A273,People!$A:$A,0)),""))</f>
        <v/>
      </c>
      <c r="G273" s="37">
        <f>IF($E273="","",IFERROR(INDEX(Policies!$E:$E,MATCH($E273,Policies!$A:$A,0)),""))</f>
        <v/>
      </c>
      <c r="J273" s="41">
        <f>IF(OR(I273="",G273="Inform only"),"",I273+IFERROR(INDEX(Policies!$G:$G,MATCH(E273,Policies!$A:$A,0)),14))</f>
        <v/>
      </c>
      <c r="N273" s="37">
        <f>IF(OR(E273="",K273=""),"",IFERROR(INDEX(Policies!$H:$H,MATCH(E273,Policies!$A:$A,0))&amp;" (v"&amp;F273&amp;")",""))</f>
        <v/>
      </c>
      <c r="O273" s="37">
        <f>IF(A273="","",IF(AND(F273&lt;&gt;"",IFERROR(INDEX(Policies!$B:$B,MATCH(E273,Policies!$A:$A,0))&amp;"","")&lt;&gt;"",F273&amp;""&lt;&gt;IFERROR(INDEX(Policies!$B:$B,MATCH(E273,Policies!$A:$A,0))&amp;"","")),IF(COUNTIFS($A$4:$A$503,A273,$E$4:$E$503,E273,$F$4:$F$503,IFERROR(INDEX(Policies!$B:$B,MATCH(E273,Policies!$A:$A,0))&amp;"",""))&gt;0,"Replaced","Needs new version"),IF(AND(G273="Inform only",I273&lt;&gt;""),"Informed",IF(K273&lt;&gt;"","Confirmed",IF(I273="","Not sent",IF(TODAY()&gt;J273,"Overdue","Pending"))))))</f>
        <v/>
      </c>
      <c r="P273" s="37">
        <f>IF(O273&lt;&gt;"Confirmed","",IF(AND(G273="E-signature",L273&lt;&gt;"E-signature",L273&lt;&gt;"Policy software record"),"Needs e-signature",IF(AND(G273="Signature (paper or e-sign)",L273&lt;&gt;"E-signature",L273&lt;&gt;"Signed paper form",L273&lt;&gt;"Policy software record"),"Needs signature",IF(L273="","Add how confirmed",IF(M273="","Add proof link","Complete")))))</f>
        <v/>
      </c>
      <c r="Q273" s="43">
        <f>IF(O273="Overdue",DATEDIF(J273,TODAY(),"d"),"")</f>
        <v/>
      </c>
    </row>
    <row r="274">
      <c r="B274" s="37">
        <f>IF($A274="","",IFERROR(INDEX(People!$B:$B,MATCH($A274,People!$A:$A,0)),""))</f>
        <v/>
      </c>
      <c r="C274" s="37">
        <f>IF($A274="","",IFERROR(INDEX(People!$C:$C,MATCH($A274,People!$A:$A,0)),""))</f>
        <v/>
      </c>
      <c r="D274" s="37">
        <f>IF($A274="","",IFERROR(INDEX(People!$D:$D,MATCH($A274,People!$A:$A,0)),""))</f>
        <v/>
      </c>
      <c r="G274" s="37">
        <f>IF($E274="","",IFERROR(INDEX(Policies!$E:$E,MATCH($E274,Policies!$A:$A,0)),""))</f>
        <v/>
      </c>
      <c r="J274" s="41">
        <f>IF(OR(I274="",G274="Inform only"),"",I274+IFERROR(INDEX(Policies!$G:$G,MATCH(E274,Policies!$A:$A,0)),14))</f>
        <v/>
      </c>
      <c r="N274" s="37">
        <f>IF(OR(E274="",K274=""),"",IFERROR(INDEX(Policies!$H:$H,MATCH(E274,Policies!$A:$A,0))&amp;" (v"&amp;F274&amp;")",""))</f>
        <v/>
      </c>
      <c r="O274" s="37">
        <f>IF(A274="","",IF(AND(F274&lt;&gt;"",IFERROR(INDEX(Policies!$B:$B,MATCH(E274,Policies!$A:$A,0))&amp;"","")&lt;&gt;"",F274&amp;""&lt;&gt;IFERROR(INDEX(Policies!$B:$B,MATCH(E274,Policies!$A:$A,0))&amp;"","")),IF(COUNTIFS($A$4:$A$503,A274,$E$4:$E$503,E274,$F$4:$F$503,IFERROR(INDEX(Policies!$B:$B,MATCH(E274,Policies!$A:$A,0))&amp;"",""))&gt;0,"Replaced","Needs new version"),IF(AND(G274="Inform only",I274&lt;&gt;""),"Informed",IF(K274&lt;&gt;"","Confirmed",IF(I274="","Not sent",IF(TODAY()&gt;J274,"Overdue","Pending"))))))</f>
        <v/>
      </c>
      <c r="P274" s="37">
        <f>IF(O274&lt;&gt;"Confirmed","",IF(AND(G274="E-signature",L274&lt;&gt;"E-signature",L274&lt;&gt;"Policy software record"),"Needs e-signature",IF(AND(G274="Signature (paper or e-sign)",L274&lt;&gt;"E-signature",L274&lt;&gt;"Signed paper form",L274&lt;&gt;"Policy software record"),"Needs signature",IF(L274="","Add how confirmed",IF(M274="","Add proof link","Complete")))))</f>
        <v/>
      </c>
      <c r="Q274" s="43">
        <f>IF(O274="Overdue",DATEDIF(J274,TODAY(),"d"),"")</f>
        <v/>
      </c>
    </row>
    <row r="275">
      <c r="B275" s="37">
        <f>IF($A275="","",IFERROR(INDEX(People!$B:$B,MATCH($A275,People!$A:$A,0)),""))</f>
        <v/>
      </c>
      <c r="C275" s="37">
        <f>IF($A275="","",IFERROR(INDEX(People!$C:$C,MATCH($A275,People!$A:$A,0)),""))</f>
        <v/>
      </c>
      <c r="D275" s="37">
        <f>IF($A275="","",IFERROR(INDEX(People!$D:$D,MATCH($A275,People!$A:$A,0)),""))</f>
        <v/>
      </c>
      <c r="G275" s="37">
        <f>IF($E275="","",IFERROR(INDEX(Policies!$E:$E,MATCH($E275,Policies!$A:$A,0)),""))</f>
        <v/>
      </c>
      <c r="J275" s="41">
        <f>IF(OR(I275="",G275="Inform only"),"",I275+IFERROR(INDEX(Policies!$G:$G,MATCH(E275,Policies!$A:$A,0)),14))</f>
        <v/>
      </c>
      <c r="N275" s="37">
        <f>IF(OR(E275="",K275=""),"",IFERROR(INDEX(Policies!$H:$H,MATCH(E275,Policies!$A:$A,0))&amp;" (v"&amp;F275&amp;")",""))</f>
        <v/>
      </c>
      <c r="O275" s="37">
        <f>IF(A275="","",IF(AND(F275&lt;&gt;"",IFERROR(INDEX(Policies!$B:$B,MATCH(E275,Policies!$A:$A,0))&amp;"","")&lt;&gt;"",F275&amp;""&lt;&gt;IFERROR(INDEX(Policies!$B:$B,MATCH(E275,Policies!$A:$A,0))&amp;"","")),IF(COUNTIFS($A$4:$A$503,A275,$E$4:$E$503,E275,$F$4:$F$503,IFERROR(INDEX(Policies!$B:$B,MATCH(E275,Policies!$A:$A,0))&amp;"",""))&gt;0,"Replaced","Needs new version"),IF(AND(G275="Inform only",I275&lt;&gt;""),"Informed",IF(K275&lt;&gt;"","Confirmed",IF(I275="","Not sent",IF(TODAY()&gt;J275,"Overdue","Pending"))))))</f>
        <v/>
      </c>
      <c r="P275" s="37">
        <f>IF(O275&lt;&gt;"Confirmed","",IF(AND(G275="E-signature",L275&lt;&gt;"E-signature",L275&lt;&gt;"Policy software record"),"Needs e-signature",IF(AND(G275="Signature (paper or e-sign)",L275&lt;&gt;"E-signature",L275&lt;&gt;"Signed paper form",L275&lt;&gt;"Policy software record"),"Needs signature",IF(L275="","Add how confirmed",IF(M275="","Add proof link","Complete")))))</f>
        <v/>
      </c>
      <c r="Q275" s="43">
        <f>IF(O275="Overdue",DATEDIF(J275,TODAY(),"d"),"")</f>
        <v/>
      </c>
    </row>
    <row r="276">
      <c r="B276" s="37">
        <f>IF($A276="","",IFERROR(INDEX(People!$B:$B,MATCH($A276,People!$A:$A,0)),""))</f>
        <v/>
      </c>
      <c r="C276" s="37">
        <f>IF($A276="","",IFERROR(INDEX(People!$C:$C,MATCH($A276,People!$A:$A,0)),""))</f>
        <v/>
      </c>
      <c r="D276" s="37">
        <f>IF($A276="","",IFERROR(INDEX(People!$D:$D,MATCH($A276,People!$A:$A,0)),""))</f>
        <v/>
      </c>
      <c r="G276" s="37">
        <f>IF($E276="","",IFERROR(INDEX(Policies!$E:$E,MATCH($E276,Policies!$A:$A,0)),""))</f>
        <v/>
      </c>
      <c r="J276" s="41">
        <f>IF(OR(I276="",G276="Inform only"),"",I276+IFERROR(INDEX(Policies!$G:$G,MATCH(E276,Policies!$A:$A,0)),14))</f>
        <v/>
      </c>
      <c r="N276" s="37">
        <f>IF(OR(E276="",K276=""),"",IFERROR(INDEX(Policies!$H:$H,MATCH(E276,Policies!$A:$A,0))&amp;" (v"&amp;F276&amp;")",""))</f>
        <v/>
      </c>
      <c r="O276" s="37">
        <f>IF(A276="","",IF(AND(F276&lt;&gt;"",IFERROR(INDEX(Policies!$B:$B,MATCH(E276,Policies!$A:$A,0))&amp;"","")&lt;&gt;"",F276&amp;""&lt;&gt;IFERROR(INDEX(Policies!$B:$B,MATCH(E276,Policies!$A:$A,0))&amp;"","")),IF(COUNTIFS($A$4:$A$503,A276,$E$4:$E$503,E276,$F$4:$F$503,IFERROR(INDEX(Policies!$B:$B,MATCH(E276,Policies!$A:$A,0))&amp;"",""))&gt;0,"Replaced","Needs new version"),IF(AND(G276="Inform only",I276&lt;&gt;""),"Informed",IF(K276&lt;&gt;"","Confirmed",IF(I276="","Not sent",IF(TODAY()&gt;J276,"Overdue","Pending"))))))</f>
        <v/>
      </c>
      <c r="P276" s="37">
        <f>IF(O276&lt;&gt;"Confirmed","",IF(AND(G276="E-signature",L276&lt;&gt;"E-signature",L276&lt;&gt;"Policy software record"),"Needs e-signature",IF(AND(G276="Signature (paper or e-sign)",L276&lt;&gt;"E-signature",L276&lt;&gt;"Signed paper form",L276&lt;&gt;"Policy software record"),"Needs signature",IF(L276="","Add how confirmed",IF(M276="","Add proof link","Complete")))))</f>
        <v/>
      </c>
      <c r="Q276" s="43">
        <f>IF(O276="Overdue",DATEDIF(J276,TODAY(),"d"),"")</f>
        <v/>
      </c>
    </row>
    <row r="277">
      <c r="B277" s="37">
        <f>IF($A277="","",IFERROR(INDEX(People!$B:$B,MATCH($A277,People!$A:$A,0)),""))</f>
        <v/>
      </c>
      <c r="C277" s="37">
        <f>IF($A277="","",IFERROR(INDEX(People!$C:$C,MATCH($A277,People!$A:$A,0)),""))</f>
        <v/>
      </c>
      <c r="D277" s="37">
        <f>IF($A277="","",IFERROR(INDEX(People!$D:$D,MATCH($A277,People!$A:$A,0)),""))</f>
        <v/>
      </c>
      <c r="G277" s="37">
        <f>IF($E277="","",IFERROR(INDEX(Policies!$E:$E,MATCH($E277,Policies!$A:$A,0)),""))</f>
        <v/>
      </c>
      <c r="J277" s="41">
        <f>IF(OR(I277="",G277="Inform only"),"",I277+IFERROR(INDEX(Policies!$G:$G,MATCH(E277,Policies!$A:$A,0)),14))</f>
        <v/>
      </c>
      <c r="N277" s="37">
        <f>IF(OR(E277="",K277=""),"",IFERROR(INDEX(Policies!$H:$H,MATCH(E277,Policies!$A:$A,0))&amp;" (v"&amp;F277&amp;")",""))</f>
        <v/>
      </c>
      <c r="O277" s="37">
        <f>IF(A277="","",IF(AND(F277&lt;&gt;"",IFERROR(INDEX(Policies!$B:$B,MATCH(E277,Policies!$A:$A,0))&amp;"","")&lt;&gt;"",F277&amp;""&lt;&gt;IFERROR(INDEX(Policies!$B:$B,MATCH(E277,Policies!$A:$A,0))&amp;"","")),IF(COUNTIFS($A$4:$A$503,A277,$E$4:$E$503,E277,$F$4:$F$503,IFERROR(INDEX(Policies!$B:$B,MATCH(E277,Policies!$A:$A,0))&amp;"",""))&gt;0,"Replaced","Needs new version"),IF(AND(G277="Inform only",I277&lt;&gt;""),"Informed",IF(K277&lt;&gt;"","Confirmed",IF(I277="","Not sent",IF(TODAY()&gt;J277,"Overdue","Pending"))))))</f>
        <v/>
      </c>
      <c r="P277" s="37">
        <f>IF(O277&lt;&gt;"Confirmed","",IF(AND(G277="E-signature",L277&lt;&gt;"E-signature",L277&lt;&gt;"Policy software record"),"Needs e-signature",IF(AND(G277="Signature (paper or e-sign)",L277&lt;&gt;"E-signature",L277&lt;&gt;"Signed paper form",L277&lt;&gt;"Policy software record"),"Needs signature",IF(L277="","Add how confirmed",IF(M277="","Add proof link","Complete")))))</f>
        <v/>
      </c>
      <c r="Q277" s="43">
        <f>IF(O277="Overdue",DATEDIF(J277,TODAY(),"d"),"")</f>
        <v/>
      </c>
    </row>
    <row r="278">
      <c r="B278" s="37">
        <f>IF($A278="","",IFERROR(INDEX(People!$B:$B,MATCH($A278,People!$A:$A,0)),""))</f>
        <v/>
      </c>
      <c r="C278" s="37">
        <f>IF($A278="","",IFERROR(INDEX(People!$C:$C,MATCH($A278,People!$A:$A,0)),""))</f>
        <v/>
      </c>
      <c r="D278" s="37">
        <f>IF($A278="","",IFERROR(INDEX(People!$D:$D,MATCH($A278,People!$A:$A,0)),""))</f>
        <v/>
      </c>
      <c r="G278" s="37">
        <f>IF($E278="","",IFERROR(INDEX(Policies!$E:$E,MATCH($E278,Policies!$A:$A,0)),""))</f>
        <v/>
      </c>
      <c r="J278" s="41">
        <f>IF(OR(I278="",G278="Inform only"),"",I278+IFERROR(INDEX(Policies!$G:$G,MATCH(E278,Policies!$A:$A,0)),14))</f>
        <v/>
      </c>
      <c r="N278" s="37">
        <f>IF(OR(E278="",K278=""),"",IFERROR(INDEX(Policies!$H:$H,MATCH(E278,Policies!$A:$A,0))&amp;" (v"&amp;F278&amp;")",""))</f>
        <v/>
      </c>
      <c r="O278" s="37">
        <f>IF(A278="","",IF(AND(F278&lt;&gt;"",IFERROR(INDEX(Policies!$B:$B,MATCH(E278,Policies!$A:$A,0))&amp;"","")&lt;&gt;"",F278&amp;""&lt;&gt;IFERROR(INDEX(Policies!$B:$B,MATCH(E278,Policies!$A:$A,0))&amp;"","")),IF(COUNTIFS($A$4:$A$503,A278,$E$4:$E$503,E278,$F$4:$F$503,IFERROR(INDEX(Policies!$B:$B,MATCH(E278,Policies!$A:$A,0))&amp;"",""))&gt;0,"Replaced","Needs new version"),IF(AND(G278="Inform only",I278&lt;&gt;""),"Informed",IF(K278&lt;&gt;"","Confirmed",IF(I278="","Not sent",IF(TODAY()&gt;J278,"Overdue","Pending"))))))</f>
        <v/>
      </c>
      <c r="P278" s="37">
        <f>IF(O278&lt;&gt;"Confirmed","",IF(AND(G278="E-signature",L278&lt;&gt;"E-signature",L278&lt;&gt;"Policy software record"),"Needs e-signature",IF(AND(G278="Signature (paper or e-sign)",L278&lt;&gt;"E-signature",L278&lt;&gt;"Signed paper form",L278&lt;&gt;"Policy software record"),"Needs signature",IF(L278="","Add how confirmed",IF(M278="","Add proof link","Complete")))))</f>
        <v/>
      </c>
      <c r="Q278" s="43">
        <f>IF(O278="Overdue",DATEDIF(J278,TODAY(),"d"),"")</f>
        <v/>
      </c>
    </row>
    <row r="279">
      <c r="B279" s="37">
        <f>IF($A279="","",IFERROR(INDEX(People!$B:$B,MATCH($A279,People!$A:$A,0)),""))</f>
        <v/>
      </c>
      <c r="C279" s="37">
        <f>IF($A279="","",IFERROR(INDEX(People!$C:$C,MATCH($A279,People!$A:$A,0)),""))</f>
        <v/>
      </c>
      <c r="D279" s="37">
        <f>IF($A279="","",IFERROR(INDEX(People!$D:$D,MATCH($A279,People!$A:$A,0)),""))</f>
        <v/>
      </c>
      <c r="G279" s="37">
        <f>IF($E279="","",IFERROR(INDEX(Policies!$E:$E,MATCH($E279,Policies!$A:$A,0)),""))</f>
        <v/>
      </c>
      <c r="J279" s="41">
        <f>IF(OR(I279="",G279="Inform only"),"",I279+IFERROR(INDEX(Policies!$G:$G,MATCH(E279,Policies!$A:$A,0)),14))</f>
        <v/>
      </c>
      <c r="N279" s="37">
        <f>IF(OR(E279="",K279=""),"",IFERROR(INDEX(Policies!$H:$H,MATCH(E279,Policies!$A:$A,0))&amp;" (v"&amp;F279&amp;")",""))</f>
        <v/>
      </c>
      <c r="O279" s="37">
        <f>IF(A279="","",IF(AND(F279&lt;&gt;"",IFERROR(INDEX(Policies!$B:$B,MATCH(E279,Policies!$A:$A,0))&amp;"","")&lt;&gt;"",F279&amp;""&lt;&gt;IFERROR(INDEX(Policies!$B:$B,MATCH(E279,Policies!$A:$A,0))&amp;"","")),IF(COUNTIFS($A$4:$A$503,A279,$E$4:$E$503,E279,$F$4:$F$503,IFERROR(INDEX(Policies!$B:$B,MATCH(E279,Policies!$A:$A,0))&amp;"",""))&gt;0,"Replaced","Needs new version"),IF(AND(G279="Inform only",I279&lt;&gt;""),"Informed",IF(K279&lt;&gt;"","Confirmed",IF(I279="","Not sent",IF(TODAY()&gt;J279,"Overdue","Pending"))))))</f>
        <v/>
      </c>
      <c r="P279" s="37">
        <f>IF(O279&lt;&gt;"Confirmed","",IF(AND(G279="E-signature",L279&lt;&gt;"E-signature",L279&lt;&gt;"Policy software record"),"Needs e-signature",IF(AND(G279="Signature (paper or e-sign)",L279&lt;&gt;"E-signature",L279&lt;&gt;"Signed paper form",L279&lt;&gt;"Policy software record"),"Needs signature",IF(L279="","Add how confirmed",IF(M279="","Add proof link","Complete")))))</f>
        <v/>
      </c>
      <c r="Q279" s="43">
        <f>IF(O279="Overdue",DATEDIF(J279,TODAY(),"d"),"")</f>
        <v/>
      </c>
    </row>
    <row r="280">
      <c r="B280" s="37">
        <f>IF($A280="","",IFERROR(INDEX(People!$B:$B,MATCH($A280,People!$A:$A,0)),""))</f>
        <v/>
      </c>
      <c r="C280" s="37">
        <f>IF($A280="","",IFERROR(INDEX(People!$C:$C,MATCH($A280,People!$A:$A,0)),""))</f>
        <v/>
      </c>
      <c r="D280" s="37">
        <f>IF($A280="","",IFERROR(INDEX(People!$D:$D,MATCH($A280,People!$A:$A,0)),""))</f>
        <v/>
      </c>
      <c r="G280" s="37">
        <f>IF($E280="","",IFERROR(INDEX(Policies!$E:$E,MATCH($E280,Policies!$A:$A,0)),""))</f>
        <v/>
      </c>
      <c r="J280" s="41">
        <f>IF(OR(I280="",G280="Inform only"),"",I280+IFERROR(INDEX(Policies!$G:$G,MATCH(E280,Policies!$A:$A,0)),14))</f>
        <v/>
      </c>
      <c r="N280" s="37">
        <f>IF(OR(E280="",K280=""),"",IFERROR(INDEX(Policies!$H:$H,MATCH(E280,Policies!$A:$A,0))&amp;" (v"&amp;F280&amp;")",""))</f>
        <v/>
      </c>
      <c r="O280" s="37">
        <f>IF(A280="","",IF(AND(F280&lt;&gt;"",IFERROR(INDEX(Policies!$B:$B,MATCH(E280,Policies!$A:$A,0))&amp;"","")&lt;&gt;"",F280&amp;""&lt;&gt;IFERROR(INDEX(Policies!$B:$B,MATCH(E280,Policies!$A:$A,0))&amp;"","")),IF(COUNTIFS($A$4:$A$503,A280,$E$4:$E$503,E280,$F$4:$F$503,IFERROR(INDEX(Policies!$B:$B,MATCH(E280,Policies!$A:$A,0))&amp;"",""))&gt;0,"Replaced","Needs new version"),IF(AND(G280="Inform only",I280&lt;&gt;""),"Informed",IF(K280&lt;&gt;"","Confirmed",IF(I280="","Not sent",IF(TODAY()&gt;J280,"Overdue","Pending"))))))</f>
        <v/>
      </c>
      <c r="P280" s="37">
        <f>IF(O280&lt;&gt;"Confirmed","",IF(AND(G280="E-signature",L280&lt;&gt;"E-signature",L280&lt;&gt;"Policy software record"),"Needs e-signature",IF(AND(G280="Signature (paper or e-sign)",L280&lt;&gt;"E-signature",L280&lt;&gt;"Signed paper form",L280&lt;&gt;"Policy software record"),"Needs signature",IF(L280="","Add how confirmed",IF(M280="","Add proof link","Complete")))))</f>
        <v/>
      </c>
      <c r="Q280" s="43">
        <f>IF(O280="Overdue",DATEDIF(J280,TODAY(),"d"),"")</f>
        <v/>
      </c>
    </row>
    <row r="281">
      <c r="B281" s="37">
        <f>IF($A281="","",IFERROR(INDEX(People!$B:$B,MATCH($A281,People!$A:$A,0)),""))</f>
        <v/>
      </c>
      <c r="C281" s="37">
        <f>IF($A281="","",IFERROR(INDEX(People!$C:$C,MATCH($A281,People!$A:$A,0)),""))</f>
        <v/>
      </c>
      <c r="D281" s="37">
        <f>IF($A281="","",IFERROR(INDEX(People!$D:$D,MATCH($A281,People!$A:$A,0)),""))</f>
        <v/>
      </c>
      <c r="G281" s="37">
        <f>IF($E281="","",IFERROR(INDEX(Policies!$E:$E,MATCH($E281,Policies!$A:$A,0)),""))</f>
        <v/>
      </c>
      <c r="J281" s="41">
        <f>IF(OR(I281="",G281="Inform only"),"",I281+IFERROR(INDEX(Policies!$G:$G,MATCH(E281,Policies!$A:$A,0)),14))</f>
        <v/>
      </c>
      <c r="N281" s="37">
        <f>IF(OR(E281="",K281=""),"",IFERROR(INDEX(Policies!$H:$H,MATCH(E281,Policies!$A:$A,0))&amp;" (v"&amp;F281&amp;")",""))</f>
        <v/>
      </c>
      <c r="O281" s="37">
        <f>IF(A281="","",IF(AND(F281&lt;&gt;"",IFERROR(INDEX(Policies!$B:$B,MATCH(E281,Policies!$A:$A,0))&amp;"","")&lt;&gt;"",F281&amp;""&lt;&gt;IFERROR(INDEX(Policies!$B:$B,MATCH(E281,Policies!$A:$A,0))&amp;"","")),IF(COUNTIFS($A$4:$A$503,A281,$E$4:$E$503,E281,$F$4:$F$503,IFERROR(INDEX(Policies!$B:$B,MATCH(E281,Policies!$A:$A,0))&amp;"",""))&gt;0,"Replaced","Needs new version"),IF(AND(G281="Inform only",I281&lt;&gt;""),"Informed",IF(K281&lt;&gt;"","Confirmed",IF(I281="","Not sent",IF(TODAY()&gt;J281,"Overdue","Pending"))))))</f>
        <v/>
      </c>
      <c r="P281" s="37">
        <f>IF(O281&lt;&gt;"Confirmed","",IF(AND(G281="E-signature",L281&lt;&gt;"E-signature",L281&lt;&gt;"Policy software record"),"Needs e-signature",IF(AND(G281="Signature (paper or e-sign)",L281&lt;&gt;"E-signature",L281&lt;&gt;"Signed paper form",L281&lt;&gt;"Policy software record"),"Needs signature",IF(L281="","Add how confirmed",IF(M281="","Add proof link","Complete")))))</f>
        <v/>
      </c>
      <c r="Q281" s="43">
        <f>IF(O281="Overdue",DATEDIF(J281,TODAY(),"d"),"")</f>
        <v/>
      </c>
    </row>
    <row r="282">
      <c r="B282" s="37">
        <f>IF($A282="","",IFERROR(INDEX(People!$B:$B,MATCH($A282,People!$A:$A,0)),""))</f>
        <v/>
      </c>
      <c r="C282" s="37">
        <f>IF($A282="","",IFERROR(INDEX(People!$C:$C,MATCH($A282,People!$A:$A,0)),""))</f>
        <v/>
      </c>
      <c r="D282" s="37">
        <f>IF($A282="","",IFERROR(INDEX(People!$D:$D,MATCH($A282,People!$A:$A,0)),""))</f>
        <v/>
      </c>
      <c r="G282" s="37">
        <f>IF($E282="","",IFERROR(INDEX(Policies!$E:$E,MATCH($E282,Policies!$A:$A,0)),""))</f>
        <v/>
      </c>
      <c r="J282" s="41">
        <f>IF(OR(I282="",G282="Inform only"),"",I282+IFERROR(INDEX(Policies!$G:$G,MATCH(E282,Policies!$A:$A,0)),14))</f>
        <v/>
      </c>
      <c r="N282" s="37">
        <f>IF(OR(E282="",K282=""),"",IFERROR(INDEX(Policies!$H:$H,MATCH(E282,Policies!$A:$A,0))&amp;" (v"&amp;F282&amp;")",""))</f>
        <v/>
      </c>
      <c r="O282" s="37">
        <f>IF(A282="","",IF(AND(F282&lt;&gt;"",IFERROR(INDEX(Policies!$B:$B,MATCH(E282,Policies!$A:$A,0))&amp;"","")&lt;&gt;"",F282&amp;""&lt;&gt;IFERROR(INDEX(Policies!$B:$B,MATCH(E282,Policies!$A:$A,0))&amp;"","")),IF(COUNTIFS($A$4:$A$503,A282,$E$4:$E$503,E282,$F$4:$F$503,IFERROR(INDEX(Policies!$B:$B,MATCH(E282,Policies!$A:$A,0))&amp;"",""))&gt;0,"Replaced","Needs new version"),IF(AND(G282="Inform only",I282&lt;&gt;""),"Informed",IF(K282&lt;&gt;"","Confirmed",IF(I282="","Not sent",IF(TODAY()&gt;J282,"Overdue","Pending"))))))</f>
        <v/>
      </c>
      <c r="P282" s="37">
        <f>IF(O282&lt;&gt;"Confirmed","",IF(AND(G282="E-signature",L282&lt;&gt;"E-signature",L282&lt;&gt;"Policy software record"),"Needs e-signature",IF(AND(G282="Signature (paper or e-sign)",L282&lt;&gt;"E-signature",L282&lt;&gt;"Signed paper form",L282&lt;&gt;"Policy software record"),"Needs signature",IF(L282="","Add how confirmed",IF(M282="","Add proof link","Complete")))))</f>
        <v/>
      </c>
      <c r="Q282" s="43">
        <f>IF(O282="Overdue",DATEDIF(J282,TODAY(),"d"),"")</f>
        <v/>
      </c>
    </row>
    <row r="283">
      <c r="B283" s="37">
        <f>IF($A283="","",IFERROR(INDEX(People!$B:$B,MATCH($A283,People!$A:$A,0)),""))</f>
        <v/>
      </c>
      <c r="C283" s="37">
        <f>IF($A283="","",IFERROR(INDEX(People!$C:$C,MATCH($A283,People!$A:$A,0)),""))</f>
        <v/>
      </c>
      <c r="D283" s="37">
        <f>IF($A283="","",IFERROR(INDEX(People!$D:$D,MATCH($A283,People!$A:$A,0)),""))</f>
        <v/>
      </c>
      <c r="G283" s="37">
        <f>IF($E283="","",IFERROR(INDEX(Policies!$E:$E,MATCH($E283,Policies!$A:$A,0)),""))</f>
        <v/>
      </c>
      <c r="J283" s="41">
        <f>IF(OR(I283="",G283="Inform only"),"",I283+IFERROR(INDEX(Policies!$G:$G,MATCH(E283,Policies!$A:$A,0)),14))</f>
        <v/>
      </c>
      <c r="N283" s="37">
        <f>IF(OR(E283="",K283=""),"",IFERROR(INDEX(Policies!$H:$H,MATCH(E283,Policies!$A:$A,0))&amp;" (v"&amp;F283&amp;")",""))</f>
        <v/>
      </c>
      <c r="O283" s="37">
        <f>IF(A283="","",IF(AND(F283&lt;&gt;"",IFERROR(INDEX(Policies!$B:$B,MATCH(E283,Policies!$A:$A,0))&amp;"","")&lt;&gt;"",F283&amp;""&lt;&gt;IFERROR(INDEX(Policies!$B:$B,MATCH(E283,Policies!$A:$A,0))&amp;"","")),IF(COUNTIFS($A$4:$A$503,A283,$E$4:$E$503,E283,$F$4:$F$503,IFERROR(INDEX(Policies!$B:$B,MATCH(E283,Policies!$A:$A,0))&amp;"",""))&gt;0,"Replaced","Needs new version"),IF(AND(G283="Inform only",I283&lt;&gt;""),"Informed",IF(K283&lt;&gt;"","Confirmed",IF(I283="","Not sent",IF(TODAY()&gt;J283,"Overdue","Pending"))))))</f>
        <v/>
      </c>
      <c r="P283" s="37">
        <f>IF(O283&lt;&gt;"Confirmed","",IF(AND(G283="E-signature",L283&lt;&gt;"E-signature",L283&lt;&gt;"Policy software record"),"Needs e-signature",IF(AND(G283="Signature (paper or e-sign)",L283&lt;&gt;"E-signature",L283&lt;&gt;"Signed paper form",L283&lt;&gt;"Policy software record"),"Needs signature",IF(L283="","Add how confirmed",IF(M283="","Add proof link","Complete")))))</f>
        <v/>
      </c>
      <c r="Q283" s="43">
        <f>IF(O283="Overdue",DATEDIF(J283,TODAY(),"d"),"")</f>
        <v/>
      </c>
    </row>
    <row r="284">
      <c r="B284" s="37">
        <f>IF($A284="","",IFERROR(INDEX(People!$B:$B,MATCH($A284,People!$A:$A,0)),""))</f>
        <v/>
      </c>
      <c r="C284" s="37">
        <f>IF($A284="","",IFERROR(INDEX(People!$C:$C,MATCH($A284,People!$A:$A,0)),""))</f>
        <v/>
      </c>
      <c r="D284" s="37">
        <f>IF($A284="","",IFERROR(INDEX(People!$D:$D,MATCH($A284,People!$A:$A,0)),""))</f>
        <v/>
      </c>
      <c r="G284" s="37">
        <f>IF($E284="","",IFERROR(INDEX(Policies!$E:$E,MATCH($E284,Policies!$A:$A,0)),""))</f>
        <v/>
      </c>
      <c r="J284" s="41">
        <f>IF(OR(I284="",G284="Inform only"),"",I284+IFERROR(INDEX(Policies!$G:$G,MATCH(E284,Policies!$A:$A,0)),14))</f>
        <v/>
      </c>
      <c r="N284" s="37">
        <f>IF(OR(E284="",K284=""),"",IFERROR(INDEX(Policies!$H:$H,MATCH(E284,Policies!$A:$A,0))&amp;" (v"&amp;F284&amp;")",""))</f>
        <v/>
      </c>
      <c r="O284" s="37">
        <f>IF(A284="","",IF(AND(F284&lt;&gt;"",IFERROR(INDEX(Policies!$B:$B,MATCH(E284,Policies!$A:$A,0))&amp;"","")&lt;&gt;"",F284&amp;""&lt;&gt;IFERROR(INDEX(Policies!$B:$B,MATCH(E284,Policies!$A:$A,0))&amp;"","")),IF(COUNTIFS($A$4:$A$503,A284,$E$4:$E$503,E284,$F$4:$F$503,IFERROR(INDEX(Policies!$B:$B,MATCH(E284,Policies!$A:$A,0))&amp;"",""))&gt;0,"Replaced","Needs new version"),IF(AND(G284="Inform only",I284&lt;&gt;""),"Informed",IF(K284&lt;&gt;"","Confirmed",IF(I284="","Not sent",IF(TODAY()&gt;J284,"Overdue","Pending"))))))</f>
        <v/>
      </c>
      <c r="P284" s="37">
        <f>IF(O284&lt;&gt;"Confirmed","",IF(AND(G284="E-signature",L284&lt;&gt;"E-signature",L284&lt;&gt;"Policy software record"),"Needs e-signature",IF(AND(G284="Signature (paper or e-sign)",L284&lt;&gt;"E-signature",L284&lt;&gt;"Signed paper form",L284&lt;&gt;"Policy software record"),"Needs signature",IF(L284="","Add how confirmed",IF(M284="","Add proof link","Complete")))))</f>
        <v/>
      </c>
      <c r="Q284" s="43">
        <f>IF(O284="Overdue",DATEDIF(J284,TODAY(),"d"),"")</f>
        <v/>
      </c>
    </row>
    <row r="285">
      <c r="B285" s="37">
        <f>IF($A285="","",IFERROR(INDEX(People!$B:$B,MATCH($A285,People!$A:$A,0)),""))</f>
        <v/>
      </c>
      <c r="C285" s="37">
        <f>IF($A285="","",IFERROR(INDEX(People!$C:$C,MATCH($A285,People!$A:$A,0)),""))</f>
        <v/>
      </c>
      <c r="D285" s="37">
        <f>IF($A285="","",IFERROR(INDEX(People!$D:$D,MATCH($A285,People!$A:$A,0)),""))</f>
        <v/>
      </c>
      <c r="G285" s="37">
        <f>IF($E285="","",IFERROR(INDEX(Policies!$E:$E,MATCH($E285,Policies!$A:$A,0)),""))</f>
        <v/>
      </c>
      <c r="J285" s="41">
        <f>IF(OR(I285="",G285="Inform only"),"",I285+IFERROR(INDEX(Policies!$G:$G,MATCH(E285,Policies!$A:$A,0)),14))</f>
        <v/>
      </c>
      <c r="N285" s="37">
        <f>IF(OR(E285="",K285=""),"",IFERROR(INDEX(Policies!$H:$H,MATCH(E285,Policies!$A:$A,0))&amp;" (v"&amp;F285&amp;")",""))</f>
        <v/>
      </c>
      <c r="O285" s="37">
        <f>IF(A285="","",IF(AND(F285&lt;&gt;"",IFERROR(INDEX(Policies!$B:$B,MATCH(E285,Policies!$A:$A,0))&amp;"","")&lt;&gt;"",F285&amp;""&lt;&gt;IFERROR(INDEX(Policies!$B:$B,MATCH(E285,Policies!$A:$A,0))&amp;"","")),IF(COUNTIFS($A$4:$A$503,A285,$E$4:$E$503,E285,$F$4:$F$503,IFERROR(INDEX(Policies!$B:$B,MATCH(E285,Policies!$A:$A,0))&amp;"",""))&gt;0,"Replaced","Needs new version"),IF(AND(G285="Inform only",I285&lt;&gt;""),"Informed",IF(K285&lt;&gt;"","Confirmed",IF(I285="","Not sent",IF(TODAY()&gt;J285,"Overdue","Pending"))))))</f>
        <v/>
      </c>
      <c r="P285" s="37">
        <f>IF(O285&lt;&gt;"Confirmed","",IF(AND(G285="E-signature",L285&lt;&gt;"E-signature",L285&lt;&gt;"Policy software record"),"Needs e-signature",IF(AND(G285="Signature (paper or e-sign)",L285&lt;&gt;"E-signature",L285&lt;&gt;"Signed paper form",L285&lt;&gt;"Policy software record"),"Needs signature",IF(L285="","Add how confirmed",IF(M285="","Add proof link","Complete")))))</f>
        <v/>
      </c>
      <c r="Q285" s="43">
        <f>IF(O285="Overdue",DATEDIF(J285,TODAY(),"d"),"")</f>
        <v/>
      </c>
    </row>
    <row r="286">
      <c r="B286" s="37">
        <f>IF($A286="","",IFERROR(INDEX(People!$B:$B,MATCH($A286,People!$A:$A,0)),""))</f>
        <v/>
      </c>
      <c r="C286" s="37">
        <f>IF($A286="","",IFERROR(INDEX(People!$C:$C,MATCH($A286,People!$A:$A,0)),""))</f>
        <v/>
      </c>
      <c r="D286" s="37">
        <f>IF($A286="","",IFERROR(INDEX(People!$D:$D,MATCH($A286,People!$A:$A,0)),""))</f>
        <v/>
      </c>
      <c r="G286" s="37">
        <f>IF($E286="","",IFERROR(INDEX(Policies!$E:$E,MATCH($E286,Policies!$A:$A,0)),""))</f>
        <v/>
      </c>
      <c r="J286" s="41">
        <f>IF(OR(I286="",G286="Inform only"),"",I286+IFERROR(INDEX(Policies!$G:$G,MATCH(E286,Policies!$A:$A,0)),14))</f>
        <v/>
      </c>
      <c r="N286" s="37">
        <f>IF(OR(E286="",K286=""),"",IFERROR(INDEX(Policies!$H:$H,MATCH(E286,Policies!$A:$A,0))&amp;" (v"&amp;F286&amp;")",""))</f>
        <v/>
      </c>
      <c r="O286" s="37">
        <f>IF(A286="","",IF(AND(F286&lt;&gt;"",IFERROR(INDEX(Policies!$B:$B,MATCH(E286,Policies!$A:$A,0))&amp;"","")&lt;&gt;"",F286&amp;""&lt;&gt;IFERROR(INDEX(Policies!$B:$B,MATCH(E286,Policies!$A:$A,0))&amp;"","")),IF(COUNTIFS($A$4:$A$503,A286,$E$4:$E$503,E286,$F$4:$F$503,IFERROR(INDEX(Policies!$B:$B,MATCH(E286,Policies!$A:$A,0))&amp;"",""))&gt;0,"Replaced","Needs new version"),IF(AND(G286="Inform only",I286&lt;&gt;""),"Informed",IF(K286&lt;&gt;"","Confirmed",IF(I286="","Not sent",IF(TODAY()&gt;J286,"Overdue","Pending"))))))</f>
        <v/>
      </c>
      <c r="P286" s="37">
        <f>IF(O286&lt;&gt;"Confirmed","",IF(AND(G286="E-signature",L286&lt;&gt;"E-signature",L286&lt;&gt;"Policy software record"),"Needs e-signature",IF(AND(G286="Signature (paper or e-sign)",L286&lt;&gt;"E-signature",L286&lt;&gt;"Signed paper form",L286&lt;&gt;"Policy software record"),"Needs signature",IF(L286="","Add how confirmed",IF(M286="","Add proof link","Complete")))))</f>
        <v/>
      </c>
      <c r="Q286" s="43">
        <f>IF(O286="Overdue",DATEDIF(J286,TODAY(),"d"),"")</f>
        <v/>
      </c>
    </row>
    <row r="287">
      <c r="B287" s="37">
        <f>IF($A287="","",IFERROR(INDEX(People!$B:$B,MATCH($A287,People!$A:$A,0)),""))</f>
        <v/>
      </c>
      <c r="C287" s="37">
        <f>IF($A287="","",IFERROR(INDEX(People!$C:$C,MATCH($A287,People!$A:$A,0)),""))</f>
        <v/>
      </c>
      <c r="D287" s="37">
        <f>IF($A287="","",IFERROR(INDEX(People!$D:$D,MATCH($A287,People!$A:$A,0)),""))</f>
        <v/>
      </c>
      <c r="G287" s="37">
        <f>IF($E287="","",IFERROR(INDEX(Policies!$E:$E,MATCH($E287,Policies!$A:$A,0)),""))</f>
        <v/>
      </c>
      <c r="J287" s="41">
        <f>IF(OR(I287="",G287="Inform only"),"",I287+IFERROR(INDEX(Policies!$G:$G,MATCH(E287,Policies!$A:$A,0)),14))</f>
        <v/>
      </c>
      <c r="N287" s="37">
        <f>IF(OR(E287="",K287=""),"",IFERROR(INDEX(Policies!$H:$H,MATCH(E287,Policies!$A:$A,0))&amp;" (v"&amp;F287&amp;")",""))</f>
        <v/>
      </c>
      <c r="O287" s="37">
        <f>IF(A287="","",IF(AND(F287&lt;&gt;"",IFERROR(INDEX(Policies!$B:$B,MATCH(E287,Policies!$A:$A,0))&amp;"","")&lt;&gt;"",F287&amp;""&lt;&gt;IFERROR(INDEX(Policies!$B:$B,MATCH(E287,Policies!$A:$A,0))&amp;"","")),IF(COUNTIFS($A$4:$A$503,A287,$E$4:$E$503,E287,$F$4:$F$503,IFERROR(INDEX(Policies!$B:$B,MATCH(E287,Policies!$A:$A,0))&amp;"",""))&gt;0,"Replaced","Needs new version"),IF(AND(G287="Inform only",I287&lt;&gt;""),"Informed",IF(K287&lt;&gt;"","Confirmed",IF(I287="","Not sent",IF(TODAY()&gt;J287,"Overdue","Pending"))))))</f>
        <v/>
      </c>
      <c r="P287" s="37">
        <f>IF(O287&lt;&gt;"Confirmed","",IF(AND(G287="E-signature",L287&lt;&gt;"E-signature",L287&lt;&gt;"Policy software record"),"Needs e-signature",IF(AND(G287="Signature (paper or e-sign)",L287&lt;&gt;"E-signature",L287&lt;&gt;"Signed paper form",L287&lt;&gt;"Policy software record"),"Needs signature",IF(L287="","Add how confirmed",IF(M287="","Add proof link","Complete")))))</f>
        <v/>
      </c>
      <c r="Q287" s="43">
        <f>IF(O287="Overdue",DATEDIF(J287,TODAY(),"d"),"")</f>
        <v/>
      </c>
    </row>
    <row r="288">
      <c r="B288" s="37">
        <f>IF($A288="","",IFERROR(INDEX(People!$B:$B,MATCH($A288,People!$A:$A,0)),""))</f>
        <v/>
      </c>
      <c r="C288" s="37">
        <f>IF($A288="","",IFERROR(INDEX(People!$C:$C,MATCH($A288,People!$A:$A,0)),""))</f>
        <v/>
      </c>
      <c r="D288" s="37">
        <f>IF($A288="","",IFERROR(INDEX(People!$D:$D,MATCH($A288,People!$A:$A,0)),""))</f>
        <v/>
      </c>
      <c r="G288" s="37">
        <f>IF($E288="","",IFERROR(INDEX(Policies!$E:$E,MATCH($E288,Policies!$A:$A,0)),""))</f>
        <v/>
      </c>
      <c r="J288" s="41">
        <f>IF(OR(I288="",G288="Inform only"),"",I288+IFERROR(INDEX(Policies!$G:$G,MATCH(E288,Policies!$A:$A,0)),14))</f>
        <v/>
      </c>
      <c r="N288" s="37">
        <f>IF(OR(E288="",K288=""),"",IFERROR(INDEX(Policies!$H:$H,MATCH(E288,Policies!$A:$A,0))&amp;" (v"&amp;F288&amp;")",""))</f>
        <v/>
      </c>
      <c r="O288" s="37">
        <f>IF(A288="","",IF(AND(F288&lt;&gt;"",IFERROR(INDEX(Policies!$B:$B,MATCH(E288,Policies!$A:$A,0))&amp;"","")&lt;&gt;"",F288&amp;""&lt;&gt;IFERROR(INDEX(Policies!$B:$B,MATCH(E288,Policies!$A:$A,0))&amp;"","")),IF(COUNTIFS($A$4:$A$503,A288,$E$4:$E$503,E288,$F$4:$F$503,IFERROR(INDEX(Policies!$B:$B,MATCH(E288,Policies!$A:$A,0))&amp;"",""))&gt;0,"Replaced","Needs new version"),IF(AND(G288="Inform only",I288&lt;&gt;""),"Informed",IF(K288&lt;&gt;"","Confirmed",IF(I288="","Not sent",IF(TODAY()&gt;J288,"Overdue","Pending"))))))</f>
        <v/>
      </c>
      <c r="P288" s="37">
        <f>IF(O288&lt;&gt;"Confirmed","",IF(AND(G288="E-signature",L288&lt;&gt;"E-signature",L288&lt;&gt;"Policy software record"),"Needs e-signature",IF(AND(G288="Signature (paper or e-sign)",L288&lt;&gt;"E-signature",L288&lt;&gt;"Signed paper form",L288&lt;&gt;"Policy software record"),"Needs signature",IF(L288="","Add how confirmed",IF(M288="","Add proof link","Complete")))))</f>
        <v/>
      </c>
      <c r="Q288" s="43">
        <f>IF(O288="Overdue",DATEDIF(J288,TODAY(),"d"),"")</f>
        <v/>
      </c>
    </row>
    <row r="289">
      <c r="B289" s="37">
        <f>IF($A289="","",IFERROR(INDEX(People!$B:$B,MATCH($A289,People!$A:$A,0)),""))</f>
        <v/>
      </c>
      <c r="C289" s="37">
        <f>IF($A289="","",IFERROR(INDEX(People!$C:$C,MATCH($A289,People!$A:$A,0)),""))</f>
        <v/>
      </c>
      <c r="D289" s="37">
        <f>IF($A289="","",IFERROR(INDEX(People!$D:$D,MATCH($A289,People!$A:$A,0)),""))</f>
        <v/>
      </c>
      <c r="G289" s="37">
        <f>IF($E289="","",IFERROR(INDEX(Policies!$E:$E,MATCH($E289,Policies!$A:$A,0)),""))</f>
        <v/>
      </c>
      <c r="J289" s="41">
        <f>IF(OR(I289="",G289="Inform only"),"",I289+IFERROR(INDEX(Policies!$G:$G,MATCH(E289,Policies!$A:$A,0)),14))</f>
        <v/>
      </c>
      <c r="N289" s="37">
        <f>IF(OR(E289="",K289=""),"",IFERROR(INDEX(Policies!$H:$H,MATCH(E289,Policies!$A:$A,0))&amp;" (v"&amp;F289&amp;")",""))</f>
        <v/>
      </c>
      <c r="O289" s="37">
        <f>IF(A289="","",IF(AND(F289&lt;&gt;"",IFERROR(INDEX(Policies!$B:$B,MATCH(E289,Policies!$A:$A,0))&amp;"","")&lt;&gt;"",F289&amp;""&lt;&gt;IFERROR(INDEX(Policies!$B:$B,MATCH(E289,Policies!$A:$A,0))&amp;"","")),IF(COUNTIFS($A$4:$A$503,A289,$E$4:$E$503,E289,$F$4:$F$503,IFERROR(INDEX(Policies!$B:$B,MATCH(E289,Policies!$A:$A,0))&amp;"",""))&gt;0,"Replaced","Needs new version"),IF(AND(G289="Inform only",I289&lt;&gt;""),"Informed",IF(K289&lt;&gt;"","Confirmed",IF(I289="","Not sent",IF(TODAY()&gt;J289,"Overdue","Pending"))))))</f>
        <v/>
      </c>
      <c r="P289" s="37">
        <f>IF(O289&lt;&gt;"Confirmed","",IF(AND(G289="E-signature",L289&lt;&gt;"E-signature",L289&lt;&gt;"Policy software record"),"Needs e-signature",IF(AND(G289="Signature (paper or e-sign)",L289&lt;&gt;"E-signature",L289&lt;&gt;"Signed paper form",L289&lt;&gt;"Policy software record"),"Needs signature",IF(L289="","Add how confirmed",IF(M289="","Add proof link","Complete")))))</f>
        <v/>
      </c>
      <c r="Q289" s="43">
        <f>IF(O289="Overdue",DATEDIF(J289,TODAY(),"d"),"")</f>
        <v/>
      </c>
    </row>
    <row r="290">
      <c r="B290" s="37">
        <f>IF($A290="","",IFERROR(INDEX(People!$B:$B,MATCH($A290,People!$A:$A,0)),""))</f>
        <v/>
      </c>
      <c r="C290" s="37">
        <f>IF($A290="","",IFERROR(INDEX(People!$C:$C,MATCH($A290,People!$A:$A,0)),""))</f>
        <v/>
      </c>
      <c r="D290" s="37">
        <f>IF($A290="","",IFERROR(INDEX(People!$D:$D,MATCH($A290,People!$A:$A,0)),""))</f>
        <v/>
      </c>
      <c r="G290" s="37">
        <f>IF($E290="","",IFERROR(INDEX(Policies!$E:$E,MATCH($E290,Policies!$A:$A,0)),""))</f>
        <v/>
      </c>
      <c r="J290" s="41">
        <f>IF(OR(I290="",G290="Inform only"),"",I290+IFERROR(INDEX(Policies!$G:$G,MATCH(E290,Policies!$A:$A,0)),14))</f>
        <v/>
      </c>
      <c r="N290" s="37">
        <f>IF(OR(E290="",K290=""),"",IFERROR(INDEX(Policies!$H:$H,MATCH(E290,Policies!$A:$A,0))&amp;" (v"&amp;F290&amp;")",""))</f>
        <v/>
      </c>
      <c r="O290" s="37">
        <f>IF(A290="","",IF(AND(F290&lt;&gt;"",IFERROR(INDEX(Policies!$B:$B,MATCH(E290,Policies!$A:$A,0))&amp;"","")&lt;&gt;"",F290&amp;""&lt;&gt;IFERROR(INDEX(Policies!$B:$B,MATCH(E290,Policies!$A:$A,0))&amp;"","")),IF(COUNTIFS($A$4:$A$503,A290,$E$4:$E$503,E290,$F$4:$F$503,IFERROR(INDEX(Policies!$B:$B,MATCH(E290,Policies!$A:$A,0))&amp;"",""))&gt;0,"Replaced","Needs new version"),IF(AND(G290="Inform only",I290&lt;&gt;""),"Informed",IF(K290&lt;&gt;"","Confirmed",IF(I290="","Not sent",IF(TODAY()&gt;J290,"Overdue","Pending"))))))</f>
        <v/>
      </c>
      <c r="P290" s="37">
        <f>IF(O290&lt;&gt;"Confirmed","",IF(AND(G290="E-signature",L290&lt;&gt;"E-signature",L290&lt;&gt;"Policy software record"),"Needs e-signature",IF(AND(G290="Signature (paper or e-sign)",L290&lt;&gt;"E-signature",L290&lt;&gt;"Signed paper form",L290&lt;&gt;"Policy software record"),"Needs signature",IF(L290="","Add how confirmed",IF(M290="","Add proof link","Complete")))))</f>
        <v/>
      </c>
      <c r="Q290" s="43">
        <f>IF(O290="Overdue",DATEDIF(J290,TODAY(),"d"),"")</f>
        <v/>
      </c>
    </row>
    <row r="291">
      <c r="B291" s="37">
        <f>IF($A291="","",IFERROR(INDEX(People!$B:$B,MATCH($A291,People!$A:$A,0)),""))</f>
        <v/>
      </c>
      <c r="C291" s="37">
        <f>IF($A291="","",IFERROR(INDEX(People!$C:$C,MATCH($A291,People!$A:$A,0)),""))</f>
        <v/>
      </c>
      <c r="D291" s="37">
        <f>IF($A291="","",IFERROR(INDEX(People!$D:$D,MATCH($A291,People!$A:$A,0)),""))</f>
        <v/>
      </c>
      <c r="G291" s="37">
        <f>IF($E291="","",IFERROR(INDEX(Policies!$E:$E,MATCH($E291,Policies!$A:$A,0)),""))</f>
        <v/>
      </c>
      <c r="J291" s="41">
        <f>IF(OR(I291="",G291="Inform only"),"",I291+IFERROR(INDEX(Policies!$G:$G,MATCH(E291,Policies!$A:$A,0)),14))</f>
        <v/>
      </c>
      <c r="N291" s="37">
        <f>IF(OR(E291="",K291=""),"",IFERROR(INDEX(Policies!$H:$H,MATCH(E291,Policies!$A:$A,0))&amp;" (v"&amp;F291&amp;")",""))</f>
        <v/>
      </c>
      <c r="O291" s="37">
        <f>IF(A291="","",IF(AND(F291&lt;&gt;"",IFERROR(INDEX(Policies!$B:$B,MATCH(E291,Policies!$A:$A,0))&amp;"","")&lt;&gt;"",F291&amp;""&lt;&gt;IFERROR(INDEX(Policies!$B:$B,MATCH(E291,Policies!$A:$A,0))&amp;"","")),IF(COUNTIFS($A$4:$A$503,A291,$E$4:$E$503,E291,$F$4:$F$503,IFERROR(INDEX(Policies!$B:$B,MATCH(E291,Policies!$A:$A,0))&amp;"",""))&gt;0,"Replaced","Needs new version"),IF(AND(G291="Inform only",I291&lt;&gt;""),"Informed",IF(K291&lt;&gt;"","Confirmed",IF(I291="","Not sent",IF(TODAY()&gt;J291,"Overdue","Pending"))))))</f>
        <v/>
      </c>
      <c r="P291" s="37">
        <f>IF(O291&lt;&gt;"Confirmed","",IF(AND(G291="E-signature",L291&lt;&gt;"E-signature",L291&lt;&gt;"Policy software record"),"Needs e-signature",IF(AND(G291="Signature (paper or e-sign)",L291&lt;&gt;"E-signature",L291&lt;&gt;"Signed paper form",L291&lt;&gt;"Policy software record"),"Needs signature",IF(L291="","Add how confirmed",IF(M291="","Add proof link","Complete")))))</f>
        <v/>
      </c>
      <c r="Q291" s="43">
        <f>IF(O291="Overdue",DATEDIF(J291,TODAY(),"d"),"")</f>
        <v/>
      </c>
    </row>
    <row r="292">
      <c r="B292" s="37">
        <f>IF($A292="","",IFERROR(INDEX(People!$B:$B,MATCH($A292,People!$A:$A,0)),""))</f>
        <v/>
      </c>
      <c r="C292" s="37">
        <f>IF($A292="","",IFERROR(INDEX(People!$C:$C,MATCH($A292,People!$A:$A,0)),""))</f>
        <v/>
      </c>
      <c r="D292" s="37">
        <f>IF($A292="","",IFERROR(INDEX(People!$D:$D,MATCH($A292,People!$A:$A,0)),""))</f>
        <v/>
      </c>
      <c r="G292" s="37">
        <f>IF($E292="","",IFERROR(INDEX(Policies!$E:$E,MATCH($E292,Policies!$A:$A,0)),""))</f>
        <v/>
      </c>
      <c r="J292" s="41">
        <f>IF(OR(I292="",G292="Inform only"),"",I292+IFERROR(INDEX(Policies!$G:$G,MATCH(E292,Policies!$A:$A,0)),14))</f>
        <v/>
      </c>
      <c r="N292" s="37">
        <f>IF(OR(E292="",K292=""),"",IFERROR(INDEX(Policies!$H:$H,MATCH(E292,Policies!$A:$A,0))&amp;" (v"&amp;F292&amp;")",""))</f>
        <v/>
      </c>
      <c r="O292" s="37">
        <f>IF(A292="","",IF(AND(F292&lt;&gt;"",IFERROR(INDEX(Policies!$B:$B,MATCH(E292,Policies!$A:$A,0))&amp;"","")&lt;&gt;"",F292&amp;""&lt;&gt;IFERROR(INDEX(Policies!$B:$B,MATCH(E292,Policies!$A:$A,0))&amp;"","")),IF(COUNTIFS($A$4:$A$503,A292,$E$4:$E$503,E292,$F$4:$F$503,IFERROR(INDEX(Policies!$B:$B,MATCH(E292,Policies!$A:$A,0))&amp;"",""))&gt;0,"Replaced","Needs new version"),IF(AND(G292="Inform only",I292&lt;&gt;""),"Informed",IF(K292&lt;&gt;"","Confirmed",IF(I292="","Not sent",IF(TODAY()&gt;J292,"Overdue","Pending"))))))</f>
        <v/>
      </c>
      <c r="P292" s="37">
        <f>IF(O292&lt;&gt;"Confirmed","",IF(AND(G292="E-signature",L292&lt;&gt;"E-signature",L292&lt;&gt;"Policy software record"),"Needs e-signature",IF(AND(G292="Signature (paper or e-sign)",L292&lt;&gt;"E-signature",L292&lt;&gt;"Signed paper form",L292&lt;&gt;"Policy software record"),"Needs signature",IF(L292="","Add how confirmed",IF(M292="","Add proof link","Complete")))))</f>
        <v/>
      </c>
      <c r="Q292" s="43">
        <f>IF(O292="Overdue",DATEDIF(J292,TODAY(),"d"),"")</f>
        <v/>
      </c>
    </row>
    <row r="293">
      <c r="B293" s="37">
        <f>IF($A293="","",IFERROR(INDEX(People!$B:$B,MATCH($A293,People!$A:$A,0)),""))</f>
        <v/>
      </c>
      <c r="C293" s="37">
        <f>IF($A293="","",IFERROR(INDEX(People!$C:$C,MATCH($A293,People!$A:$A,0)),""))</f>
        <v/>
      </c>
      <c r="D293" s="37">
        <f>IF($A293="","",IFERROR(INDEX(People!$D:$D,MATCH($A293,People!$A:$A,0)),""))</f>
        <v/>
      </c>
      <c r="G293" s="37">
        <f>IF($E293="","",IFERROR(INDEX(Policies!$E:$E,MATCH($E293,Policies!$A:$A,0)),""))</f>
        <v/>
      </c>
      <c r="J293" s="41">
        <f>IF(OR(I293="",G293="Inform only"),"",I293+IFERROR(INDEX(Policies!$G:$G,MATCH(E293,Policies!$A:$A,0)),14))</f>
        <v/>
      </c>
      <c r="N293" s="37">
        <f>IF(OR(E293="",K293=""),"",IFERROR(INDEX(Policies!$H:$H,MATCH(E293,Policies!$A:$A,0))&amp;" (v"&amp;F293&amp;")",""))</f>
        <v/>
      </c>
      <c r="O293" s="37">
        <f>IF(A293="","",IF(AND(F293&lt;&gt;"",IFERROR(INDEX(Policies!$B:$B,MATCH(E293,Policies!$A:$A,0))&amp;"","")&lt;&gt;"",F293&amp;""&lt;&gt;IFERROR(INDEX(Policies!$B:$B,MATCH(E293,Policies!$A:$A,0))&amp;"","")),IF(COUNTIFS($A$4:$A$503,A293,$E$4:$E$503,E293,$F$4:$F$503,IFERROR(INDEX(Policies!$B:$B,MATCH(E293,Policies!$A:$A,0))&amp;"",""))&gt;0,"Replaced","Needs new version"),IF(AND(G293="Inform only",I293&lt;&gt;""),"Informed",IF(K293&lt;&gt;"","Confirmed",IF(I293="","Not sent",IF(TODAY()&gt;J293,"Overdue","Pending"))))))</f>
        <v/>
      </c>
      <c r="P293" s="37">
        <f>IF(O293&lt;&gt;"Confirmed","",IF(AND(G293="E-signature",L293&lt;&gt;"E-signature",L293&lt;&gt;"Policy software record"),"Needs e-signature",IF(AND(G293="Signature (paper or e-sign)",L293&lt;&gt;"E-signature",L293&lt;&gt;"Signed paper form",L293&lt;&gt;"Policy software record"),"Needs signature",IF(L293="","Add how confirmed",IF(M293="","Add proof link","Complete")))))</f>
        <v/>
      </c>
      <c r="Q293" s="43">
        <f>IF(O293="Overdue",DATEDIF(J293,TODAY(),"d"),"")</f>
        <v/>
      </c>
    </row>
    <row r="294">
      <c r="B294" s="37">
        <f>IF($A294="","",IFERROR(INDEX(People!$B:$B,MATCH($A294,People!$A:$A,0)),""))</f>
        <v/>
      </c>
      <c r="C294" s="37">
        <f>IF($A294="","",IFERROR(INDEX(People!$C:$C,MATCH($A294,People!$A:$A,0)),""))</f>
        <v/>
      </c>
      <c r="D294" s="37">
        <f>IF($A294="","",IFERROR(INDEX(People!$D:$D,MATCH($A294,People!$A:$A,0)),""))</f>
        <v/>
      </c>
      <c r="G294" s="37">
        <f>IF($E294="","",IFERROR(INDEX(Policies!$E:$E,MATCH($E294,Policies!$A:$A,0)),""))</f>
        <v/>
      </c>
      <c r="J294" s="41">
        <f>IF(OR(I294="",G294="Inform only"),"",I294+IFERROR(INDEX(Policies!$G:$G,MATCH(E294,Policies!$A:$A,0)),14))</f>
        <v/>
      </c>
      <c r="N294" s="37">
        <f>IF(OR(E294="",K294=""),"",IFERROR(INDEX(Policies!$H:$H,MATCH(E294,Policies!$A:$A,0))&amp;" (v"&amp;F294&amp;")",""))</f>
        <v/>
      </c>
      <c r="O294" s="37">
        <f>IF(A294="","",IF(AND(F294&lt;&gt;"",IFERROR(INDEX(Policies!$B:$B,MATCH(E294,Policies!$A:$A,0))&amp;"","")&lt;&gt;"",F294&amp;""&lt;&gt;IFERROR(INDEX(Policies!$B:$B,MATCH(E294,Policies!$A:$A,0))&amp;"","")),IF(COUNTIFS($A$4:$A$503,A294,$E$4:$E$503,E294,$F$4:$F$503,IFERROR(INDEX(Policies!$B:$B,MATCH(E294,Policies!$A:$A,0))&amp;"",""))&gt;0,"Replaced","Needs new version"),IF(AND(G294="Inform only",I294&lt;&gt;""),"Informed",IF(K294&lt;&gt;"","Confirmed",IF(I294="","Not sent",IF(TODAY()&gt;J294,"Overdue","Pending"))))))</f>
        <v/>
      </c>
      <c r="P294" s="37">
        <f>IF(O294&lt;&gt;"Confirmed","",IF(AND(G294="E-signature",L294&lt;&gt;"E-signature",L294&lt;&gt;"Policy software record"),"Needs e-signature",IF(AND(G294="Signature (paper or e-sign)",L294&lt;&gt;"E-signature",L294&lt;&gt;"Signed paper form",L294&lt;&gt;"Policy software record"),"Needs signature",IF(L294="","Add how confirmed",IF(M294="","Add proof link","Complete")))))</f>
        <v/>
      </c>
      <c r="Q294" s="43">
        <f>IF(O294="Overdue",DATEDIF(J294,TODAY(),"d"),"")</f>
        <v/>
      </c>
    </row>
    <row r="295">
      <c r="B295" s="37">
        <f>IF($A295="","",IFERROR(INDEX(People!$B:$B,MATCH($A295,People!$A:$A,0)),""))</f>
        <v/>
      </c>
      <c r="C295" s="37">
        <f>IF($A295="","",IFERROR(INDEX(People!$C:$C,MATCH($A295,People!$A:$A,0)),""))</f>
        <v/>
      </c>
      <c r="D295" s="37">
        <f>IF($A295="","",IFERROR(INDEX(People!$D:$D,MATCH($A295,People!$A:$A,0)),""))</f>
        <v/>
      </c>
      <c r="G295" s="37">
        <f>IF($E295="","",IFERROR(INDEX(Policies!$E:$E,MATCH($E295,Policies!$A:$A,0)),""))</f>
        <v/>
      </c>
      <c r="J295" s="41">
        <f>IF(OR(I295="",G295="Inform only"),"",I295+IFERROR(INDEX(Policies!$G:$G,MATCH(E295,Policies!$A:$A,0)),14))</f>
        <v/>
      </c>
      <c r="N295" s="37">
        <f>IF(OR(E295="",K295=""),"",IFERROR(INDEX(Policies!$H:$H,MATCH(E295,Policies!$A:$A,0))&amp;" (v"&amp;F295&amp;")",""))</f>
        <v/>
      </c>
      <c r="O295" s="37">
        <f>IF(A295="","",IF(AND(F295&lt;&gt;"",IFERROR(INDEX(Policies!$B:$B,MATCH(E295,Policies!$A:$A,0))&amp;"","")&lt;&gt;"",F295&amp;""&lt;&gt;IFERROR(INDEX(Policies!$B:$B,MATCH(E295,Policies!$A:$A,0))&amp;"","")),IF(COUNTIFS($A$4:$A$503,A295,$E$4:$E$503,E295,$F$4:$F$503,IFERROR(INDEX(Policies!$B:$B,MATCH(E295,Policies!$A:$A,0))&amp;"",""))&gt;0,"Replaced","Needs new version"),IF(AND(G295="Inform only",I295&lt;&gt;""),"Informed",IF(K295&lt;&gt;"","Confirmed",IF(I295="","Not sent",IF(TODAY()&gt;J295,"Overdue","Pending"))))))</f>
        <v/>
      </c>
      <c r="P295" s="37">
        <f>IF(O295&lt;&gt;"Confirmed","",IF(AND(G295="E-signature",L295&lt;&gt;"E-signature",L295&lt;&gt;"Policy software record"),"Needs e-signature",IF(AND(G295="Signature (paper or e-sign)",L295&lt;&gt;"E-signature",L295&lt;&gt;"Signed paper form",L295&lt;&gt;"Policy software record"),"Needs signature",IF(L295="","Add how confirmed",IF(M295="","Add proof link","Complete")))))</f>
        <v/>
      </c>
      <c r="Q295" s="43">
        <f>IF(O295="Overdue",DATEDIF(J295,TODAY(),"d"),"")</f>
        <v/>
      </c>
    </row>
    <row r="296">
      <c r="B296" s="37">
        <f>IF($A296="","",IFERROR(INDEX(People!$B:$B,MATCH($A296,People!$A:$A,0)),""))</f>
        <v/>
      </c>
      <c r="C296" s="37">
        <f>IF($A296="","",IFERROR(INDEX(People!$C:$C,MATCH($A296,People!$A:$A,0)),""))</f>
        <v/>
      </c>
      <c r="D296" s="37">
        <f>IF($A296="","",IFERROR(INDEX(People!$D:$D,MATCH($A296,People!$A:$A,0)),""))</f>
        <v/>
      </c>
      <c r="G296" s="37">
        <f>IF($E296="","",IFERROR(INDEX(Policies!$E:$E,MATCH($E296,Policies!$A:$A,0)),""))</f>
        <v/>
      </c>
      <c r="J296" s="41">
        <f>IF(OR(I296="",G296="Inform only"),"",I296+IFERROR(INDEX(Policies!$G:$G,MATCH(E296,Policies!$A:$A,0)),14))</f>
        <v/>
      </c>
      <c r="N296" s="37">
        <f>IF(OR(E296="",K296=""),"",IFERROR(INDEX(Policies!$H:$H,MATCH(E296,Policies!$A:$A,0))&amp;" (v"&amp;F296&amp;")",""))</f>
        <v/>
      </c>
      <c r="O296" s="37">
        <f>IF(A296="","",IF(AND(F296&lt;&gt;"",IFERROR(INDEX(Policies!$B:$B,MATCH(E296,Policies!$A:$A,0))&amp;"","")&lt;&gt;"",F296&amp;""&lt;&gt;IFERROR(INDEX(Policies!$B:$B,MATCH(E296,Policies!$A:$A,0))&amp;"","")),IF(COUNTIFS($A$4:$A$503,A296,$E$4:$E$503,E296,$F$4:$F$503,IFERROR(INDEX(Policies!$B:$B,MATCH(E296,Policies!$A:$A,0))&amp;"",""))&gt;0,"Replaced","Needs new version"),IF(AND(G296="Inform only",I296&lt;&gt;""),"Informed",IF(K296&lt;&gt;"","Confirmed",IF(I296="","Not sent",IF(TODAY()&gt;J296,"Overdue","Pending"))))))</f>
        <v/>
      </c>
      <c r="P296" s="37">
        <f>IF(O296&lt;&gt;"Confirmed","",IF(AND(G296="E-signature",L296&lt;&gt;"E-signature",L296&lt;&gt;"Policy software record"),"Needs e-signature",IF(AND(G296="Signature (paper or e-sign)",L296&lt;&gt;"E-signature",L296&lt;&gt;"Signed paper form",L296&lt;&gt;"Policy software record"),"Needs signature",IF(L296="","Add how confirmed",IF(M296="","Add proof link","Complete")))))</f>
        <v/>
      </c>
      <c r="Q296" s="43">
        <f>IF(O296="Overdue",DATEDIF(J296,TODAY(),"d"),"")</f>
        <v/>
      </c>
    </row>
    <row r="297">
      <c r="B297" s="37">
        <f>IF($A297="","",IFERROR(INDEX(People!$B:$B,MATCH($A297,People!$A:$A,0)),""))</f>
        <v/>
      </c>
      <c r="C297" s="37">
        <f>IF($A297="","",IFERROR(INDEX(People!$C:$C,MATCH($A297,People!$A:$A,0)),""))</f>
        <v/>
      </c>
      <c r="D297" s="37">
        <f>IF($A297="","",IFERROR(INDEX(People!$D:$D,MATCH($A297,People!$A:$A,0)),""))</f>
        <v/>
      </c>
      <c r="G297" s="37">
        <f>IF($E297="","",IFERROR(INDEX(Policies!$E:$E,MATCH($E297,Policies!$A:$A,0)),""))</f>
        <v/>
      </c>
      <c r="J297" s="41">
        <f>IF(OR(I297="",G297="Inform only"),"",I297+IFERROR(INDEX(Policies!$G:$G,MATCH(E297,Policies!$A:$A,0)),14))</f>
        <v/>
      </c>
      <c r="N297" s="37">
        <f>IF(OR(E297="",K297=""),"",IFERROR(INDEX(Policies!$H:$H,MATCH(E297,Policies!$A:$A,0))&amp;" (v"&amp;F297&amp;")",""))</f>
        <v/>
      </c>
      <c r="O297" s="37">
        <f>IF(A297="","",IF(AND(F297&lt;&gt;"",IFERROR(INDEX(Policies!$B:$B,MATCH(E297,Policies!$A:$A,0))&amp;"","")&lt;&gt;"",F297&amp;""&lt;&gt;IFERROR(INDEX(Policies!$B:$B,MATCH(E297,Policies!$A:$A,0))&amp;"","")),IF(COUNTIFS($A$4:$A$503,A297,$E$4:$E$503,E297,$F$4:$F$503,IFERROR(INDEX(Policies!$B:$B,MATCH(E297,Policies!$A:$A,0))&amp;"",""))&gt;0,"Replaced","Needs new version"),IF(AND(G297="Inform only",I297&lt;&gt;""),"Informed",IF(K297&lt;&gt;"","Confirmed",IF(I297="","Not sent",IF(TODAY()&gt;J297,"Overdue","Pending"))))))</f>
        <v/>
      </c>
      <c r="P297" s="37">
        <f>IF(O297&lt;&gt;"Confirmed","",IF(AND(G297="E-signature",L297&lt;&gt;"E-signature",L297&lt;&gt;"Policy software record"),"Needs e-signature",IF(AND(G297="Signature (paper or e-sign)",L297&lt;&gt;"E-signature",L297&lt;&gt;"Signed paper form",L297&lt;&gt;"Policy software record"),"Needs signature",IF(L297="","Add how confirmed",IF(M297="","Add proof link","Complete")))))</f>
        <v/>
      </c>
      <c r="Q297" s="43">
        <f>IF(O297="Overdue",DATEDIF(J297,TODAY(),"d"),"")</f>
        <v/>
      </c>
    </row>
    <row r="298">
      <c r="B298" s="37">
        <f>IF($A298="","",IFERROR(INDEX(People!$B:$B,MATCH($A298,People!$A:$A,0)),""))</f>
        <v/>
      </c>
      <c r="C298" s="37">
        <f>IF($A298="","",IFERROR(INDEX(People!$C:$C,MATCH($A298,People!$A:$A,0)),""))</f>
        <v/>
      </c>
      <c r="D298" s="37">
        <f>IF($A298="","",IFERROR(INDEX(People!$D:$D,MATCH($A298,People!$A:$A,0)),""))</f>
        <v/>
      </c>
      <c r="G298" s="37">
        <f>IF($E298="","",IFERROR(INDEX(Policies!$E:$E,MATCH($E298,Policies!$A:$A,0)),""))</f>
        <v/>
      </c>
      <c r="J298" s="41">
        <f>IF(OR(I298="",G298="Inform only"),"",I298+IFERROR(INDEX(Policies!$G:$G,MATCH(E298,Policies!$A:$A,0)),14))</f>
        <v/>
      </c>
      <c r="N298" s="37">
        <f>IF(OR(E298="",K298=""),"",IFERROR(INDEX(Policies!$H:$H,MATCH(E298,Policies!$A:$A,0))&amp;" (v"&amp;F298&amp;")",""))</f>
        <v/>
      </c>
      <c r="O298" s="37">
        <f>IF(A298="","",IF(AND(F298&lt;&gt;"",IFERROR(INDEX(Policies!$B:$B,MATCH(E298,Policies!$A:$A,0))&amp;"","")&lt;&gt;"",F298&amp;""&lt;&gt;IFERROR(INDEX(Policies!$B:$B,MATCH(E298,Policies!$A:$A,0))&amp;"","")),IF(COUNTIFS($A$4:$A$503,A298,$E$4:$E$503,E298,$F$4:$F$503,IFERROR(INDEX(Policies!$B:$B,MATCH(E298,Policies!$A:$A,0))&amp;"",""))&gt;0,"Replaced","Needs new version"),IF(AND(G298="Inform only",I298&lt;&gt;""),"Informed",IF(K298&lt;&gt;"","Confirmed",IF(I298="","Not sent",IF(TODAY()&gt;J298,"Overdue","Pending"))))))</f>
        <v/>
      </c>
      <c r="P298" s="37">
        <f>IF(O298&lt;&gt;"Confirmed","",IF(AND(G298="E-signature",L298&lt;&gt;"E-signature",L298&lt;&gt;"Policy software record"),"Needs e-signature",IF(AND(G298="Signature (paper or e-sign)",L298&lt;&gt;"E-signature",L298&lt;&gt;"Signed paper form",L298&lt;&gt;"Policy software record"),"Needs signature",IF(L298="","Add how confirmed",IF(M298="","Add proof link","Complete")))))</f>
        <v/>
      </c>
      <c r="Q298" s="43">
        <f>IF(O298="Overdue",DATEDIF(J298,TODAY(),"d"),"")</f>
        <v/>
      </c>
    </row>
    <row r="299">
      <c r="B299" s="37">
        <f>IF($A299="","",IFERROR(INDEX(People!$B:$B,MATCH($A299,People!$A:$A,0)),""))</f>
        <v/>
      </c>
      <c r="C299" s="37">
        <f>IF($A299="","",IFERROR(INDEX(People!$C:$C,MATCH($A299,People!$A:$A,0)),""))</f>
        <v/>
      </c>
      <c r="D299" s="37">
        <f>IF($A299="","",IFERROR(INDEX(People!$D:$D,MATCH($A299,People!$A:$A,0)),""))</f>
        <v/>
      </c>
      <c r="G299" s="37">
        <f>IF($E299="","",IFERROR(INDEX(Policies!$E:$E,MATCH($E299,Policies!$A:$A,0)),""))</f>
        <v/>
      </c>
      <c r="J299" s="41">
        <f>IF(OR(I299="",G299="Inform only"),"",I299+IFERROR(INDEX(Policies!$G:$G,MATCH(E299,Policies!$A:$A,0)),14))</f>
        <v/>
      </c>
      <c r="N299" s="37">
        <f>IF(OR(E299="",K299=""),"",IFERROR(INDEX(Policies!$H:$H,MATCH(E299,Policies!$A:$A,0))&amp;" (v"&amp;F299&amp;")",""))</f>
        <v/>
      </c>
      <c r="O299" s="37">
        <f>IF(A299="","",IF(AND(F299&lt;&gt;"",IFERROR(INDEX(Policies!$B:$B,MATCH(E299,Policies!$A:$A,0))&amp;"","")&lt;&gt;"",F299&amp;""&lt;&gt;IFERROR(INDEX(Policies!$B:$B,MATCH(E299,Policies!$A:$A,0))&amp;"","")),IF(COUNTIFS($A$4:$A$503,A299,$E$4:$E$503,E299,$F$4:$F$503,IFERROR(INDEX(Policies!$B:$B,MATCH(E299,Policies!$A:$A,0))&amp;"",""))&gt;0,"Replaced","Needs new version"),IF(AND(G299="Inform only",I299&lt;&gt;""),"Informed",IF(K299&lt;&gt;"","Confirmed",IF(I299="","Not sent",IF(TODAY()&gt;J299,"Overdue","Pending"))))))</f>
        <v/>
      </c>
      <c r="P299" s="37">
        <f>IF(O299&lt;&gt;"Confirmed","",IF(AND(G299="E-signature",L299&lt;&gt;"E-signature",L299&lt;&gt;"Policy software record"),"Needs e-signature",IF(AND(G299="Signature (paper or e-sign)",L299&lt;&gt;"E-signature",L299&lt;&gt;"Signed paper form",L299&lt;&gt;"Policy software record"),"Needs signature",IF(L299="","Add how confirmed",IF(M299="","Add proof link","Complete")))))</f>
        <v/>
      </c>
      <c r="Q299" s="43">
        <f>IF(O299="Overdue",DATEDIF(J299,TODAY(),"d"),"")</f>
        <v/>
      </c>
    </row>
    <row r="300">
      <c r="B300" s="37">
        <f>IF($A300="","",IFERROR(INDEX(People!$B:$B,MATCH($A300,People!$A:$A,0)),""))</f>
        <v/>
      </c>
      <c r="C300" s="37">
        <f>IF($A300="","",IFERROR(INDEX(People!$C:$C,MATCH($A300,People!$A:$A,0)),""))</f>
        <v/>
      </c>
      <c r="D300" s="37">
        <f>IF($A300="","",IFERROR(INDEX(People!$D:$D,MATCH($A300,People!$A:$A,0)),""))</f>
        <v/>
      </c>
      <c r="G300" s="37">
        <f>IF($E300="","",IFERROR(INDEX(Policies!$E:$E,MATCH($E300,Policies!$A:$A,0)),""))</f>
        <v/>
      </c>
      <c r="J300" s="41">
        <f>IF(OR(I300="",G300="Inform only"),"",I300+IFERROR(INDEX(Policies!$G:$G,MATCH(E300,Policies!$A:$A,0)),14))</f>
        <v/>
      </c>
      <c r="N300" s="37">
        <f>IF(OR(E300="",K300=""),"",IFERROR(INDEX(Policies!$H:$H,MATCH(E300,Policies!$A:$A,0))&amp;" (v"&amp;F300&amp;")",""))</f>
        <v/>
      </c>
      <c r="O300" s="37">
        <f>IF(A300="","",IF(AND(F300&lt;&gt;"",IFERROR(INDEX(Policies!$B:$B,MATCH(E300,Policies!$A:$A,0))&amp;"","")&lt;&gt;"",F300&amp;""&lt;&gt;IFERROR(INDEX(Policies!$B:$B,MATCH(E300,Policies!$A:$A,0))&amp;"","")),IF(COUNTIFS($A$4:$A$503,A300,$E$4:$E$503,E300,$F$4:$F$503,IFERROR(INDEX(Policies!$B:$B,MATCH(E300,Policies!$A:$A,0))&amp;"",""))&gt;0,"Replaced","Needs new version"),IF(AND(G300="Inform only",I300&lt;&gt;""),"Informed",IF(K300&lt;&gt;"","Confirmed",IF(I300="","Not sent",IF(TODAY()&gt;J300,"Overdue","Pending"))))))</f>
        <v/>
      </c>
      <c r="P300" s="37">
        <f>IF(O300&lt;&gt;"Confirmed","",IF(AND(G300="E-signature",L300&lt;&gt;"E-signature",L300&lt;&gt;"Policy software record"),"Needs e-signature",IF(AND(G300="Signature (paper or e-sign)",L300&lt;&gt;"E-signature",L300&lt;&gt;"Signed paper form",L300&lt;&gt;"Policy software record"),"Needs signature",IF(L300="","Add how confirmed",IF(M300="","Add proof link","Complete")))))</f>
        <v/>
      </c>
      <c r="Q300" s="43">
        <f>IF(O300="Overdue",DATEDIF(J300,TODAY(),"d"),"")</f>
        <v/>
      </c>
    </row>
    <row r="301">
      <c r="B301" s="37">
        <f>IF($A301="","",IFERROR(INDEX(People!$B:$B,MATCH($A301,People!$A:$A,0)),""))</f>
        <v/>
      </c>
      <c r="C301" s="37">
        <f>IF($A301="","",IFERROR(INDEX(People!$C:$C,MATCH($A301,People!$A:$A,0)),""))</f>
        <v/>
      </c>
      <c r="D301" s="37">
        <f>IF($A301="","",IFERROR(INDEX(People!$D:$D,MATCH($A301,People!$A:$A,0)),""))</f>
        <v/>
      </c>
      <c r="G301" s="37">
        <f>IF($E301="","",IFERROR(INDEX(Policies!$E:$E,MATCH($E301,Policies!$A:$A,0)),""))</f>
        <v/>
      </c>
      <c r="J301" s="41">
        <f>IF(OR(I301="",G301="Inform only"),"",I301+IFERROR(INDEX(Policies!$G:$G,MATCH(E301,Policies!$A:$A,0)),14))</f>
        <v/>
      </c>
      <c r="N301" s="37">
        <f>IF(OR(E301="",K301=""),"",IFERROR(INDEX(Policies!$H:$H,MATCH(E301,Policies!$A:$A,0))&amp;" (v"&amp;F301&amp;")",""))</f>
        <v/>
      </c>
      <c r="O301" s="37">
        <f>IF(A301="","",IF(AND(F301&lt;&gt;"",IFERROR(INDEX(Policies!$B:$B,MATCH(E301,Policies!$A:$A,0))&amp;"","")&lt;&gt;"",F301&amp;""&lt;&gt;IFERROR(INDEX(Policies!$B:$B,MATCH(E301,Policies!$A:$A,0))&amp;"","")),IF(COUNTIFS($A$4:$A$503,A301,$E$4:$E$503,E301,$F$4:$F$503,IFERROR(INDEX(Policies!$B:$B,MATCH(E301,Policies!$A:$A,0))&amp;"",""))&gt;0,"Replaced","Needs new version"),IF(AND(G301="Inform only",I301&lt;&gt;""),"Informed",IF(K301&lt;&gt;"","Confirmed",IF(I301="","Not sent",IF(TODAY()&gt;J301,"Overdue","Pending"))))))</f>
        <v/>
      </c>
      <c r="P301" s="37">
        <f>IF(O301&lt;&gt;"Confirmed","",IF(AND(G301="E-signature",L301&lt;&gt;"E-signature",L301&lt;&gt;"Policy software record"),"Needs e-signature",IF(AND(G301="Signature (paper or e-sign)",L301&lt;&gt;"E-signature",L301&lt;&gt;"Signed paper form",L301&lt;&gt;"Policy software record"),"Needs signature",IF(L301="","Add how confirmed",IF(M301="","Add proof link","Complete")))))</f>
        <v/>
      </c>
      <c r="Q301" s="43">
        <f>IF(O301="Overdue",DATEDIF(J301,TODAY(),"d"),"")</f>
        <v/>
      </c>
    </row>
    <row r="302">
      <c r="B302" s="37">
        <f>IF($A302="","",IFERROR(INDEX(People!$B:$B,MATCH($A302,People!$A:$A,0)),""))</f>
        <v/>
      </c>
      <c r="C302" s="37">
        <f>IF($A302="","",IFERROR(INDEX(People!$C:$C,MATCH($A302,People!$A:$A,0)),""))</f>
        <v/>
      </c>
      <c r="D302" s="37">
        <f>IF($A302="","",IFERROR(INDEX(People!$D:$D,MATCH($A302,People!$A:$A,0)),""))</f>
        <v/>
      </c>
      <c r="G302" s="37">
        <f>IF($E302="","",IFERROR(INDEX(Policies!$E:$E,MATCH($E302,Policies!$A:$A,0)),""))</f>
        <v/>
      </c>
      <c r="J302" s="41">
        <f>IF(OR(I302="",G302="Inform only"),"",I302+IFERROR(INDEX(Policies!$G:$G,MATCH(E302,Policies!$A:$A,0)),14))</f>
        <v/>
      </c>
      <c r="N302" s="37">
        <f>IF(OR(E302="",K302=""),"",IFERROR(INDEX(Policies!$H:$H,MATCH(E302,Policies!$A:$A,0))&amp;" (v"&amp;F302&amp;")",""))</f>
        <v/>
      </c>
      <c r="O302" s="37">
        <f>IF(A302="","",IF(AND(F302&lt;&gt;"",IFERROR(INDEX(Policies!$B:$B,MATCH(E302,Policies!$A:$A,0))&amp;"","")&lt;&gt;"",F302&amp;""&lt;&gt;IFERROR(INDEX(Policies!$B:$B,MATCH(E302,Policies!$A:$A,0))&amp;"","")),IF(COUNTIFS($A$4:$A$503,A302,$E$4:$E$503,E302,$F$4:$F$503,IFERROR(INDEX(Policies!$B:$B,MATCH(E302,Policies!$A:$A,0))&amp;"",""))&gt;0,"Replaced","Needs new version"),IF(AND(G302="Inform only",I302&lt;&gt;""),"Informed",IF(K302&lt;&gt;"","Confirmed",IF(I302="","Not sent",IF(TODAY()&gt;J302,"Overdue","Pending"))))))</f>
        <v/>
      </c>
      <c r="P302" s="37">
        <f>IF(O302&lt;&gt;"Confirmed","",IF(AND(G302="E-signature",L302&lt;&gt;"E-signature",L302&lt;&gt;"Policy software record"),"Needs e-signature",IF(AND(G302="Signature (paper or e-sign)",L302&lt;&gt;"E-signature",L302&lt;&gt;"Signed paper form",L302&lt;&gt;"Policy software record"),"Needs signature",IF(L302="","Add how confirmed",IF(M302="","Add proof link","Complete")))))</f>
        <v/>
      </c>
      <c r="Q302" s="43">
        <f>IF(O302="Overdue",DATEDIF(J302,TODAY(),"d"),"")</f>
        <v/>
      </c>
    </row>
    <row r="303">
      <c r="B303" s="37">
        <f>IF($A303="","",IFERROR(INDEX(People!$B:$B,MATCH($A303,People!$A:$A,0)),""))</f>
        <v/>
      </c>
      <c r="C303" s="37">
        <f>IF($A303="","",IFERROR(INDEX(People!$C:$C,MATCH($A303,People!$A:$A,0)),""))</f>
        <v/>
      </c>
      <c r="D303" s="37">
        <f>IF($A303="","",IFERROR(INDEX(People!$D:$D,MATCH($A303,People!$A:$A,0)),""))</f>
        <v/>
      </c>
      <c r="G303" s="37">
        <f>IF($E303="","",IFERROR(INDEX(Policies!$E:$E,MATCH($E303,Policies!$A:$A,0)),""))</f>
        <v/>
      </c>
      <c r="J303" s="41">
        <f>IF(OR(I303="",G303="Inform only"),"",I303+IFERROR(INDEX(Policies!$G:$G,MATCH(E303,Policies!$A:$A,0)),14))</f>
        <v/>
      </c>
      <c r="N303" s="37">
        <f>IF(OR(E303="",K303=""),"",IFERROR(INDEX(Policies!$H:$H,MATCH(E303,Policies!$A:$A,0))&amp;" (v"&amp;F303&amp;")",""))</f>
        <v/>
      </c>
      <c r="O303" s="37">
        <f>IF(A303="","",IF(AND(F303&lt;&gt;"",IFERROR(INDEX(Policies!$B:$B,MATCH(E303,Policies!$A:$A,0))&amp;"","")&lt;&gt;"",F303&amp;""&lt;&gt;IFERROR(INDEX(Policies!$B:$B,MATCH(E303,Policies!$A:$A,0))&amp;"","")),IF(COUNTIFS($A$4:$A$503,A303,$E$4:$E$503,E303,$F$4:$F$503,IFERROR(INDEX(Policies!$B:$B,MATCH(E303,Policies!$A:$A,0))&amp;"",""))&gt;0,"Replaced","Needs new version"),IF(AND(G303="Inform only",I303&lt;&gt;""),"Informed",IF(K303&lt;&gt;"","Confirmed",IF(I303="","Not sent",IF(TODAY()&gt;J303,"Overdue","Pending"))))))</f>
        <v/>
      </c>
      <c r="P303" s="37">
        <f>IF(O303&lt;&gt;"Confirmed","",IF(AND(G303="E-signature",L303&lt;&gt;"E-signature",L303&lt;&gt;"Policy software record"),"Needs e-signature",IF(AND(G303="Signature (paper or e-sign)",L303&lt;&gt;"E-signature",L303&lt;&gt;"Signed paper form",L303&lt;&gt;"Policy software record"),"Needs signature",IF(L303="","Add how confirmed",IF(M303="","Add proof link","Complete")))))</f>
        <v/>
      </c>
      <c r="Q303" s="43">
        <f>IF(O303="Overdue",DATEDIF(J303,TODAY(),"d"),"")</f>
        <v/>
      </c>
    </row>
    <row r="304">
      <c r="B304" s="37">
        <f>IF($A304="","",IFERROR(INDEX(People!$B:$B,MATCH($A304,People!$A:$A,0)),""))</f>
        <v/>
      </c>
      <c r="C304" s="37">
        <f>IF($A304="","",IFERROR(INDEX(People!$C:$C,MATCH($A304,People!$A:$A,0)),""))</f>
        <v/>
      </c>
      <c r="D304" s="37">
        <f>IF($A304="","",IFERROR(INDEX(People!$D:$D,MATCH($A304,People!$A:$A,0)),""))</f>
        <v/>
      </c>
      <c r="G304" s="37">
        <f>IF($E304="","",IFERROR(INDEX(Policies!$E:$E,MATCH($E304,Policies!$A:$A,0)),""))</f>
        <v/>
      </c>
      <c r="J304" s="41">
        <f>IF(OR(I304="",G304="Inform only"),"",I304+IFERROR(INDEX(Policies!$G:$G,MATCH(E304,Policies!$A:$A,0)),14))</f>
        <v/>
      </c>
      <c r="N304" s="37">
        <f>IF(OR(E304="",K304=""),"",IFERROR(INDEX(Policies!$H:$H,MATCH(E304,Policies!$A:$A,0))&amp;" (v"&amp;F304&amp;")",""))</f>
        <v/>
      </c>
      <c r="O304" s="37">
        <f>IF(A304="","",IF(AND(F304&lt;&gt;"",IFERROR(INDEX(Policies!$B:$B,MATCH(E304,Policies!$A:$A,0))&amp;"","")&lt;&gt;"",F304&amp;""&lt;&gt;IFERROR(INDEX(Policies!$B:$B,MATCH(E304,Policies!$A:$A,0))&amp;"","")),IF(COUNTIFS($A$4:$A$503,A304,$E$4:$E$503,E304,$F$4:$F$503,IFERROR(INDEX(Policies!$B:$B,MATCH(E304,Policies!$A:$A,0))&amp;"",""))&gt;0,"Replaced","Needs new version"),IF(AND(G304="Inform only",I304&lt;&gt;""),"Informed",IF(K304&lt;&gt;"","Confirmed",IF(I304="","Not sent",IF(TODAY()&gt;J304,"Overdue","Pending"))))))</f>
        <v/>
      </c>
      <c r="P304" s="37">
        <f>IF(O304&lt;&gt;"Confirmed","",IF(AND(G304="E-signature",L304&lt;&gt;"E-signature",L304&lt;&gt;"Policy software record"),"Needs e-signature",IF(AND(G304="Signature (paper or e-sign)",L304&lt;&gt;"E-signature",L304&lt;&gt;"Signed paper form",L304&lt;&gt;"Policy software record"),"Needs signature",IF(L304="","Add how confirmed",IF(M304="","Add proof link","Complete")))))</f>
        <v/>
      </c>
      <c r="Q304" s="43">
        <f>IF(O304="Overdue",DATEDIF(J304,TODAY(),"d"),"")</f>
        <v/>
      </c>
    </row>
    <row r="305">
      <c r="B305" s="37">
        <f>IF($A305="","",IFERROR(INDEX(People!$B:$B,MATCH($A305,People!$A:$A,0)),""))</f>
        <v/>
      </c>
      <c r="C305" s="37">
        <f>IF($A305="","",IFERROR(INDEX(People!$C:$C,MATCH($A305,People!$A:$A,0)),""))</f>
        <v/>
      </c>
      <c r="D305" s="37">
        <f>IF($A305="","",IFERROR(INDEX(People!$D:$D,MATCH($A305,People!$A:$A,0)),""))</f>
        <v/>
      </c>
      <c r="G305" s="37">
        <f>IF($E305="","",IFERROR(INDEX(Policies!$E:$E,MATCH($E305,Policies!$A:$A,0)),""))</f>
        <v/>
      </c>
      <c r="J305" s="41">
        <f>IF(OR(I305="",G305="Inform only"),"",I305+IFERROR(INDEX(Policies!$G:$G,MATCH(E305,Policies!$A:$A,0)),14))</f>
        <v/>
      </c>
      <c r="N305" s="37">
        <f>IF(OR(E305="",K305=""),"",IFERROR(INDEX(Policies!$H:$H,MATCH(E305,Policies!$A:$A,0))&amp;" (v"&amp;F305&amp;")",""))</f>
        <v/>
      </c>
      <c r="O305" s="37">
        <f>IF(A305="","",IF(AND(F305&lt;&gt;"",IFERROR(INDEX(Policies!$B:$B,MATCH(E305,Policies!$A:$A,0))&amp;"","")&lt;&gt;"",F305&amp;""&lt;&gt;IFERROR(INDEX(Policies!$B:$B,MATCH(E305,Policies!$A:$A,0))&amp;"","")),IF(COUNTIFS($A$4:$A$503,A305,$E$4:$E$503,E305,$F$4:$F$503,IFERROR(INDEX(Policies!$B:$B,MATCH(E305,Policies!$A:$A,0))&amp;"",""))&gt;0,"Replaced","Needs new version"),IF(AND(G305="Inform only",I305&lt;&gt;""),"Informed",IF(K305&lt;&gt;"","Confirmed",IF(I305="","Not sent",IF(TODAY()&gt;J305,"Overdue","Pending"))))))</f>
        <v/>
      </c>
      <c r="P305" s="37">
        <f>IF(O305&lt;&gt;"Confirmed","",IF(AND(G305="E-signature",L305&lt;&gt;"E-signature",L305&lt;&gt;"Policy software record"),"Needs e-signature",IF(AND(G305="Signature (paper or e-sign)",L305&lt;&gt;"E-signature",L305&lt;&gt;"Signed paper form",L305&lt;&gt;"Policy software record"),"Needs signature",IF(L305="","Add how confirmed",IF(M305="","Add proof link","Complete")))))</f>
        <v/>
      </c>
      <c r="Q305" s="43">
        <f>IF(O305="Overdue",DATEDIF(J305,TODAY(),"d"),"")</f>
        <v/>
      </c>
    </row>
    <row r="306">
      <c r="B306" s="37">
        <f>IF($A306="","",IFERROR(INDEX(People!$B:$B,MATCH($A306,People!$A:$A,0)),""))</f>
        <v/>
      </c>
      <c r="C306" s="37">
        <f>IF($A306="","",IFERROR(INDEX(People!$C:$C,MATCH($A306,People!$A:$A,0)),""))</f>
        <v/>
      </c>
      <c r="D306" s="37">
        <f>IF($A306="","",IFERROR(INDEX(People!$D:$D,MATCH($A306,People!$A:$A,0)),""))</f>
        <v/>
      </c>
      <c r="G306" s="37">
        <f>IF($E306="","",IFERROR(INDEX(Policies!$E:$E,MATCH($E306,Policies!$A:$A,0)),""))</f>
        <v/>
      </c>
      <c r="J306" s="41">
        <f>IF(OR(I306="",G306="Inform only"),"",I306+IFERROR(INDEX(Policies!$G:$G,MATCH(E306,Policies!$A:$A,0)),14))</f>
        <v/>
      </c>
      <c r="N306" s="37">
        <f>IF(OR(E306="",K306=""),"",IFERROR(INDEX(Policies!$H:$H,MATCH(E306,Policies!$A:$A,0))&amp;" (v"&amp;F306&amp;")",""))</f>
        <v/>
      </c>
      <c r="O306" s="37">
        <f>IF(A306="","",IF(AND(F306&lt;&gt;"",IFERROR(INDEX(Policies!$B:$B,MATCH(E306,Policies!$A:$A,0))&amp;"","")&lt;&gt;"",F306&amp;""&lt;&gt;IFERROR(INDEX(Policies!$B:$B,MATCH(E306,Policies!$A:$A,0))&amp;"","")),IF(COUNTIFS($A$4:$A$503,A306,$E$4:$E$503,E306,$F$4:$F$503,IFERROR(INDEX(Policies!$B:$B,MATCH(E306,Policies!$A:$A,0))&amp;"",""))&gt;0,"Replaced","Needs new version"),IF(AND(G306="Inform only",I306&lt;&gt;""),"Informed",IF(K306&lt;&gt;"","Confirmed",IF(I306="","Not sent",IF(TODAY()&gt;J306,"Overdue","Pending"))))))</f>
        <v/>
      </c>
      <c r="P306" s="37">
        <f>IF(O306&lt;&gt;"Confirmed","",IF(AND(G306="E-signature",L306&lt;&gt;"E-signature",L306&lt;&gt;"Policy software record"),"Needs e-signature",IF(AND(G306="Signature (paper or e-sign)",L306&lt;&gt;"E-signature",L306&lt;&gt;"Signed paper form",L306&lt;&gt;"Policy software record"),"Needs signature",IF(L306="","Add how confirmed",IF(M306="","Add proof link","Complete")))))</f>
        <v/>
      </c>
      <c r="Q306" s="43">
        <f>IF(O306="Overdue",DATEDIF(J306,TODAY(),"d"),"")</f>
        <v/>
      </c>
    </row>
    <row r="307">
      <c r="B307" s="37">
        <f>IF($A307="","",IFERROR(INDEX(People!$B:$B,MATCH($A307,People!$A:$A,0)),""))</f>
        <v/>
      </c>
      <c r="C307" s="37">
        <f>IF($A307="","",IFERROR(INDEX(People!$C:$C,MATCH($A307,People!$A:$A,0)),""))</f>
        <v/>
      </c>
      <c r="D307" s="37">
        <f>IF($A307="","",IFERROR(INDEX(People!$D:$D,MATCH($A307,People!$A:$A,0)),""))</f>
        <v/>
      </c>
      <c r="G307" s="37">
        <f>IF($E307="","",IFERROR(INDEX(Policies!$E:$E,MATCH($E307,Policies!$A:$A,0)),""))</f>
        <v/>
      </c>
      <c r="J307" s="41">
        <f>IF(OR(I307="",G307="Inform only"),"",I307+IFERROR(INDEX(Policies!$G:$G,MATCH(E307,Policies!$A:$A,0)),14))</f>
        <v/>
      </c>
      <c r="N307" s="37">
        <f>IF(OR(E307="",K307=""),"",IFERROR(INDEX(Policies!$H:$H,MATCH(E307,Policies!$A:$A,0))&amp;" (v"&amp;F307&amp;")",""))</f>
        <v/>
      </c>
      <c r="O307" s="37">
        <f>IF(A307="","",IF(AND(F307&lt;&gt;"",IFERROR(INDEX(Policies!$B:$B,MATCH(E307,Policies!$A:$A,0))&amp;"","")&lt;&gt;"",F307&amp;""&lt;&gt;IFERROR(INDEX(Policies!$B:$B,MATCH(E307,Policies!$A:$A,0))&amp;"","")),IF(COUNTIFS($A$4:$A$503,A307,$E$4:$E$503,E307,$F$4:$F$503,IFERROR(INDEX(Policies!$B:$B,MATCH(E307,Policies!$A:$A,0))&amp;"",""))&gt;0,"Replaced","Needs new version"),IF(AND(G307="Inform only",I307&lt;&gt;""),"Informed",IF(K307&lt;&gt;"","Confirmed",IF(I307="","Not sent",IF(TODAY()&gt;J307,"Overdue","Pending"))))))</f>
        <v/>
      </c>
      <c r="P307" s="37">
        <f>IF(O307&lt;&gt;"Confirmed","",IF(AND(G307="E-signature",L307&lt;&gt;"E-signature",L307&lt;&gt;"Policy software record"),"Needs e-signature",IF(AND(G307="Signature (paper or e-sign)",L307&lt;&gt;"E-signature",L307&lt;&gt;"Signed paper form",L307&lt;&gt;"Policy software record"),"Needs signature",IF(L307="","Add how confirmed",IF(M307="","Add proof link","Complete")))))</f>
        <v/>
      </c>
      <c r="Q307" s="43">
        <f>IF(O307="Overdue",DATEDIF(J307,TODAY(),"d"),"")</f>
        <v/>
      </c>
    </row>
    <row r="308">
      <c r="B308" s="37">
        <f>IF($A308="","",IFERROR(INDEX(People!$B:$B,MATCH($A308,People!$A:$A,0)),""))</f>
        <v/>
      </c>
      <c r="C308" s="37">
        <f>IF($A308="","",IFERROR(INDEX(People!$C:$C,MATCH($A308,People!$A:$A,0)),""))</f>
        <v/>
      </c>
      <c r="D308" s="37">
        <f>IF($A308="","",IFERROR(INDEX(People!$D:$D,MATCH($A308,People!$A:$A,0)),""))</f>
        <v/>
      </c>
      <c r="G308" s="37">
        <f>IF($E308="","",IFERROR(INDEX(Policies!$E:$E,MATCH($E308,Policies!$A:$A,0)),""))</f>
        <v/>
      </c>
      <c r="J308" s="41">
        <f>IF(OR(I308="",G308="Inform only"),"",I308+IFERROR(INDEX(Policies!$G:$G,MATCH(E308,Policies!$A:$A,0)),14))</f>
        <v/>
      </c>
      <c r="N308" s="37">
        <f>IF(OR(E308="",K308=""),"",IFERROR(INDEX(Policies!$H:$H,MATCH(E308,Policies!$A:$A,0))&amp;" (v"&amp;F308&amp;")",""))</f>
        <v/>
      </c>
      <c r="O308" s="37">
        <f>IF(A308="","",IF(AND(F308&lt;&gt;"",IFERROR(INDEX(Policies!$B:$B,MATCH(E308,Policies!$A:$A,0))&amp;"","")&lt;&gt;"",F308&amp;""&lt;&gt;IFERROR(INDEX(Policies!$B:$B,MATCH(E308,Policies!$A:$A,0))&amp;"","")),IF(COUNTIFS($A$4:$A$503,A308,$E$4:$E$503,E308,$F$4:$F$503,IFERROR(INDEX(Policies!$B:$B,MATCH(E308,Policies!$A:$A,0))&amp;"",""))&gt;0,"Replaced","Needs new version"),IF(AND(G308="Inform only",I308&lt;&gt;""),"Informed",IF(K308&lt;&gt;"","Confirmed",IF(I308="","Not sent",IF(TODAY()&gt;J308,"Overdue","Pending"))))))</f>
        <v/>
      </c>
      <c r="P308" s="37">
        <f>IF(O308&lt;&gt;"Confirmed","",IF(AND(G308="E-signature",L308&lt;&gt;"E-signature",L308&lt;&gt;"Policy software record"),"Needs e-signature",IF(AND(G308="Signature (paper or e-sign)",L308&lt;&gt;"E-signature",L308&lt;&gt;"Signed paper form",L308&lt;&gt;"Policy software record"),"Needs signature",IF(L308="","Add how confirmed",IF(M308="","Add proof link","Complete")))))</f>
        <v/>
      </c>
      <c r="Q308" s="43">
        <f>IF(O308="Overdue",DATEDIF(J308,TODAY(),"d"),"")</f>
        <v/>
      </c>
    </row>
    <row r="309">
      <c r="B309" s="37">
        <f>IF($A309="","",IFERROR(INDEX(People!$B:$B,MATCH($A309,People!$A:$A,0)),""))</f>
        <v/>
      </c>
      <c r="C309" s="37">
        <f>IF($A309="","",IFERROR(INDEX(People!$C:$C,MATCH($A309,People!$A:$A,0)),""))</f>
        <v/>
      </c>
      <c r="D309" s="37">
        <f>IF($A309="","",IFERROR(INDEX(People!$D:$D,MATCH($A309,People!$A:$A,0)),""))</f>
        <v/>
      </c>
      <c r="G309" s="37">
        <f>IF($E309="","",IFERROR(INDEX(Policies!$E:$E,MATCH($E309,Policies!$A:$A,0)),""))</f>
        <v/>
      </c>
      <c r="J309" s="41">
        <f>IF(OR(I309="",G309="Inform only"),"",I309+IFERROR(INDEX(Policies!$G:$G,MATCH(E309,Policies!$A:$A,0)),14))</f>
        <v/>
      </c>
      <c r="N309" s="37">
        <f>IF(OR(E309="",K309=""),"",IFERROR(INDEX(Policies!$H:$H,MATCH(E309,Policies!$A:$A,0))&amp;" (v"&amp;F309&amp;")",""))</f>
        <v/>
      </c>
      <c r="O309" s="37">
        <f>IF(A309="","",IF(AND(F309&lt;&gt;"",IFERROR(INDEX(Policies!$B:$B,MATCH(E309,Policies!$A:$A,0))&amp;"","")&lt;&gt;"",F309&amp;""&lt;&gt;IFERROR(INDEX(Policies!$B:$B,MATCH(E309,Policies!$A:$A,0))&amp;"","")),IF(COUNTIFS($A$4:$A$503,A309,$E$4:$E$503,E309,$F$4:$F$503,IFERROR(INDEX(Policies!$B:$B,MATCH(E309,Policies!$A:$A,0))&amp;"",""))&gt;0,"Replaced","Needs new version"),IF(AND(G309="Inform only",I309&lt;&gt;""),"Informed",IF(K309&lt;&gt;"","Confirmed",IF(I309="","Not sent",IF(TODAY()&gt;J309,"Overdue","Pending"))))))</f>
        <v/>
      </c>
      <c r="P309" s="37">
        <f>IF(O309&lt;&gt;"Confirmed","",IF(AND(G309="E-signature",L309&lt;&gt;"E-signature",L309&lt;&gt;"Policy software record"),"Needs e-signature",IF(AND(G309="Signature (paper or e-sign)",L309&lt;&gt;"E-signature",L309&lt;&gt;"Signed paper form",L309&lt;&gt;"Policy software record"),"Needs signature",IF(L309="","Add how confirmed",IF(M309="","Add proof link","Complete")))))</f>
        <v/>
      </c>
      <c r="Q309" s="43">
        <f>IF(O309="Overdue",DATEDIF(J309,TODAY(),"d"),"")</f>
        <v/>
      </c>
    </row>
    <row r="310">
      <c r="B310" s="37">
        <f>IF($A310="","",IFERROR(INDEX(People!$B:$B,MATCH($A310,People!$A:$A,0)),""))</f>
        <v/>
      </c>
      <c r="C310" s="37">
        <f>IF($A310="","",IFERROR(INDEX(People!$C:$C,MATCH($A310,People!$A:$A,0)),""))</f>
        <v/>
      </c>
      <c r="D310" s="37">
        <f>IF($A310="","",IFERROR(INDEX(People!$D:$D,MATCH($A310,People!$A:$A,0)),""))</f>
        <v/>
      </c>
      <c r="G310" s="37">
        <f>IF($E310="","",IFERROR(INDEX(Policies!$E:$E,MATCH($E310,Policies!$A:$A,0)),""))</f>
        <v/>
      </c>
      <c r="J310" s="41">
        <f>IF(OR(I310="",G310="Inform only"),"",I310+IFERROR(INDEX(Policies!$G:$G,MATCH(E310,Policies!$A:$A,0)),14))</f>
        <v/>
      </c>
      <c r="N310" s="37">
        <f>IF(OR(E310="",K310=""),"",IFERROR(INDEX(Policies!$H:$H,MATCH(E310,Policies!$A:$A,0))&amp;" (v"&amp;F310&amp;")",""))</f>
        <v/>
      </c>
      <c r="O310" s="37">
        <f>IF(A310="","",IF(AND(F310&lt;&gt;"",IFERROR(INDEX(Policies!$B:$B,MATCH(E310,Policies!$A:$A,0))&amp;"","")&lt;&gt;"",F310&amp;""&lt;&gt;IFERROR(INDEX(Policies!$B:$B,MATCH(E310,Policies!$A:$A,0))&amp;"","")),IF(COUNTIFS($A$4:$A$503,A310,$E$4:$E$503,E310,$F$4:$F$503,IFERROR(INDEX(Policies!$B:$B,MATCH(E310,Policies!$A:$A,0))&amp;"",""))&gt;0,"Replaced","Needs new version"),IF(AND(G310="Inform only",I310&lt;&gt;""),"Informed",IF(K310&lt;&gt;"","Confirmed",IF(I310="","Not sent",IF(TODAY()&gt;J310,"Overdue","Pending"))))))</f>
        <v/>
      </c>
      <c r="P310" s="37">
        <f>IF(O310&lt;&gt;"Confirmed","",IF(AND(G310="E-signature",L310&lt;&gt;"E-signature",L310&lt;&gt;"Policy software record"),"Needs e-signature",IF(AND(G310="Signature (paper or e-sign)",L310&lt;&gt;"E-signature",L310&lt;&gt;"Signed paper form",L310&lt;&gt;"Policy software record"),"Needs signature",IF(L310="","Add how confirmed",IF(M310="","Add proof link","Complete")))))</f>
        <v/>
      </c>
      <c r="Q310" s="43">
        <f>IF(O310="Overdue",DATEDIF(J310,TODAY(),"d"),"")</f>
        <v/>
      </c>
    </row>
    <row r="311">
      <c r="B311" s="37">
        <f>IF($A311="","",IFERROR(INDEX(People!$B:$B,MATCH($A311,People!$A:$A,0)),""))</f>
        <v/>
      </c>
      <c r="C311" s="37">
        <f>IF($A311="","",IFERROR(INDEX(People!$C:$C,MATCH($A311,People!$A:$A,0)),""))</f>
        <v/>
      </c>
      <c r="D311" s="37">
        <f>IF($A311="","",IFERROR(INDEX(People!$D:$D,MATCH($A311,People!$A:$A,0)),""))</f>
        <v/>
      </c>
      <c r="G311" s="37">
        <f>IF($E311="","",IFERROR(INDEX(Policies!$E:$E,MATCH($E311,Policies!$A:$A,0)),""))</f>
        <v/>
      </c>
      <c r="J311" s="41">
        <f>IF(OR(I311="",G311="Inform only"),"",I311+IFERROR(INDEX(Policies!$G:$G,MATCH(E311,Policies!$A:$A,0)),14))</f>
        <v/>
      </c>
      <c r="N311" s="37">
        <f>IF(OR(E311="",K311=""),"",IFERROR(INDEX(Policies!$H:$H,MATCH(E311,Policies!$A:$A,0))&amp;" (v"&amp;F311&amp;")",""))</f>
        <v/>
      </c>
      <c r="O311" s="37">
        <f>IF(A311="","",IF(AND(F311&lt;&gt;"",IFERROR(INDEX(Policies!$B:$B,MATCH(E311,Policies!$A:$A,0))&amp;"","")&lt;&gt;"",F311&amp;""&lt;&gt;IFERROR(INDEX(Policies!$B:$B,MATCH(E311,Policies!$A:$A,0))&amp;"","")),IF(COUNTIFS($A$4:$A$503,A311,$E$4:$E$503,E311,$F$4:$F$503,IFERROR(INDEX(Policies!$B:$B,MATCH(E311,Policies!$A:$A,0))&amp;"",""))&gt;0,"Replaced","Needs new version"),IF(AND(G311="Inform only",I311&lt;&gt;""),"Informed",IF(K311&lt;&gt;"","Confirmed",IF(I311="","Not sent",IF(TODAY()&gt;J311,"Overdue","Pending"))))))</f>
        <v/>
      </c>
      <c r="P311" s="37">
        <f>IF(O311&lt;&gt;"Confirmed","",IF(AND(G311="E-signature",L311&lt;&gt;"E-signature",L311&lt;&gt;"Policy software record"),"Needs e-signature",IF(AND(G311="Signature (paper or e-sign)",L311&lt;&gt;"E-signature",L311&lt;&gt;"Signed paper form",L311&lt;&gt;"Policy software record"),"Needs signature",IF(L311="","Add how confirmed",IF(M311="","Add proof link","Complete")))))</f>
        <v/>
      </c>
      <c r="Q311" s="43">
        <f>IF(O311="Overdue",DATEDIF(J311,TODAY(),"d"),"")</f>
        <v/>
      </c>
    </row>
    <row r="312">
      <c r="B312" s="37">
        <f>IF($A312="","",IFERROR(INDEX(People!$B:$B,MATCH($A312,People!$A:$A,0)),""))</f>
        <v/>
      </c>
      <c r="C312" s="37">
        <f>IF($A312="","",IFERROR(INDEX(People!$C:$C,MATCH($A312,People!$A:$A,0)),""))</f>
        <v/>
      </c>
      <c r="D312" s="37">
        <f>IF($A312="","",IFERROR(INDEX(People!$D:$D,MATCH($A312,People!$A:$A,0)),""))</f>
        <v/>
      </c>
      <c r="G312" s="37">
        <f>IF($E312="","",IFERROR(INDEX(Policies!$E:$E,MATCH($E312,Policies!$A:$A,0)),""))</f>
        <v/>
      </c>
      <c r="J312" s="41">
        <f>IF(OR(I312="",G312="Inform only"),"",I312+IFERROR(INDEX(Policies!$G:$G,MATCH(E312,Policies!$A:$A,0)),14))</f>
        <v/>
      </c>
      <c r="N312" s="37">
        <f>IF(OR(E312="",K312=""),"",IFERROR(INDEX(Policies!$H:$H,MATCH(E312,Policies!$A:$A,0))&amp;" (v"&amp;F312&amp;")",""))</f>
        <v/>
      </c>
      <c r="O312" s="37">
        <f>IF(A312="","",IF(AND(F312&lt;&gt;"",IFERROR(INDEX(Policies!$B:$B,MATCH(E312,Policies!$A:$A,0))&amp;"","")&lt;&gt;"",F312&amp;""&lt;&gt;IFERROR(INDEX(Policies!$B:$B,MATCH(E312,Policies!$A:$A,0))&amp;"","")),IF(COUNTIFS($A$4:$A$503,A312,$E$4:$E$503,E312,$F$4:$F$503,IFERROR(INDEX(Policies!$B:$B,MATCH(E312,Policies!$A:$A,0))&amp;"",""))&gt;0,"Replaced","Needs new version"),IF(AND(G312="Inform only",I312&lt;&gt;""),"Informed",IF(K312&lt;&gt;"","Confirmed",IF(I312="","Not sent",IF(TODAY()&gt;J312,"Overdue","Pending"))))))</f>
        <v/>
      </c>
      <c r="P312" s="37">
        <f>IF(O312&lt;&gt;"Confirmed","",IF(AND(G312="E-signature",L312&lt;&gt;"E-signature",L312&lt;&gt;"Policy software record"),"Needs e-signature",IF(AND(G312="Signature (paper or e-sign)",L312&lt;&gt;"E-signature",L312&lt;&gt;"Signed paper form",L312&lt;&gt;"Policy software record"),"Needs signature",IF(L312="","Add how confirmed",IF(M312="","Add proof link","Complete")))))</f>
        <v/>
      </c>
      <c r="Q312" s="43">
        <f>IF(O312="Overdue",DATEDIF(J312,TODAY(),"d"),"")</f>
        <v/>
      </c>
    </row>
    <row r="313">
      <c r="B313" s="37">
        <f>IF($A313="","",IFERROR(INDEX(People!$B:$B,MATCH($A313,People!$A:$A,0)),""))</f>
        <v/>
      </c>
      <c r="C313" s="37">
        <f>IF($A313="","",IFERROR(INDEX(People!$C:$C,MATCH($A313,People!$A:$A,0)),""))</f>
        <v/>
      </c>
      <c r="D313" s="37">
        <f>IF($A313="","",IFERROR(INDEX(People!$D:$D,MATCH($A313,People!$A:$A,0)),""))</f>
        <v/>
      </c>
      <c r="G313" s="37">
        <f>IF($E313="","",IFERROR(INDEX(Policies!$E:$E,MATCH($E313,Policies!$A:$A,0)),""))</f>
        <v/>
      </c>
      <c r="J313" s="41">
        <f>IF(OR(I313="",G313="Inform only"),"",I313+IFERROR(INDEX(Policies!$G:$G,MATCH(E313,Policies!$A:$A,0)),14))</f>
        <v/>
      </c>
      <c r="N313" s="37">
        <f>IF(OR(E313="",K313=""),"",IFERROR(INDEX(Policies!$H:$H,MATCH(E313,Policies!$A:$A,0))&amp;" (v"&amp;F313&amp;")",""))</f>
        <v/>
      </c>
      <c r="O313" s="37">
        <f>IF(A313="","",IF(AND(F313&lt;&gt;"",IFERROR(INDEX(Policies!$B:$B,MATCH(E313,Policies!$A:$A,0))&amp;"","")&lt;&gt;"",F313&amp;""&lt;&gt;IFERROR(INDEX(Policies!$B:$B,MATCH(E313,Policies!$A:$A,0))&amp;"","")),IF(COUNTIFS($A$4:$A$503,A313,$E$4:$E$503,E313,$F$4:$F$503,IFERROR(INDEX(Policies!$B:$B,MATCH(E313,Policies!$A:$A,0))&amp;"",""))&gt;0,"Replaced","Needs new version"),IF(AND(G313="Inform only",I313&lt;&gt;""),"Informed",IF(K313&lt;&gt;"","Confirmed",IF(I313="","Not sent",IF(TODAY()&gt;J313,"Overdue","Pending"))))))</f>
        <v/>
      </c>
      <c r="P313" s="37">
        <f>IF(O313&lt;&gt;"Confirmed","",IF(AND(G313="E-signature",L313&lt;&gt;"E-signature",L313&lt;&gt;"Policy software record"),"Needs e-signature",IF(AND(G313="Signature (paper or e-sign)",L313&lt;&gt;"E-signature",L313&lt;&gt;"Signed paper form",L313&lt;&gt;"Policy software record"),"Needs signature",IF(L313="","Add how confirmed",IF(M313="","Add proof link","Complete")))))</f>
        <v/>
      </c>
      <c r="Q313" s="43">
        <f>IF(O313="Overdue",DATEDIF(J313,TODAY(),"d"),"")</f>
        <v/>
      </c>
    </row>
    <row r="314">
      <c r="B314" s="37">
        <f>IF($A314="","",IFERROR(INDEX(People!$B:$B,MATCH($A314,People!$A:$A,0)),""))</f>
        <v/>
      </c>
      <c r="C314" s="37">
        <f>IF($A314="","",IFERROR(INDEX(People!$C:$C,MATCH($A314,People!$A:$A,0)),""))</f>
        <v/>
      </c>
      <c r="D314" s="37">
        <f>IF($A314="","",IFERROR(INDEX(People!$D:$D,MATCH($A314,People!$A:$A,0)),""))</f>
        <v/>
      </c>
      <c r="G314" s="37">
        <f>IF($E314="","",IFERROR(INDEX(Policies!$E:$E,MATCH($E314,Policies!$A:$A,0)),""))</f>
        <v/>
      </c>
      <c r="J314" s="41">
        <f>IF(OR(I314="",G314="Inform only"),"",I314+IFERROR(INDEX(Policies!$G:$G,MATCH(E314,Policies!$A:$A,0)),14))</f>
        <v/>
      </c>
      <c r="N314" s="37">
        <f>IF(OR(E314="",K314=""),"",IFERROR(INDEX(Policies!$H:$H,MATCH(E314,Policies!$A:$A,0))&amp;" (v"&amp;F314&amp;")",""))</f>
        <v/>
      </c>
      <c r="O314" s="37">
        <f>IF(A314="","",IF(AND(F314&lt;&gt;"",IFERROR(INDEX(Policies!$B:$B,MATCH(E314,Policies!$A:$A,0))&amp;"","")&lt;&gt;"",F314&amp;""&lt;&gt;IFERROR(INDEX(Policies!$B:$B,MATCH(E314,Policies!$A:$A,0))&amp;"","")),IF(COUNTIFS($A$4:$A$503,A314,$E$4:$E$503,E314,$F$4:$F$503,IFERROR(INDEX(Policies!$B:$B,MATCH(E314,Policies!$A:$A,0))&amp;"",""))&gt;0,"Replaced","Needs new version"),IF(AND(G314="Inform only",I314&lt;&gt;""),"Informed",IF(K314&lt;&gt;"","Confirmed",IF(I314="","Not sent",IF(TODAY()&gt;J314,"Overdue","Pending"))))))</f>
        <v/>
      </c>
      <c r="P314" s="37">
        <f>IF(O314&lt;&gt;"Confirmed","",IF(AND(G314="E-signature",L314&lt;&gt;"E-signature",L314&lt;&gt;"Policy software record"),"Needs e-signature",IF(AND(G314="Signature (paper or e-sign)",L314&lt;&gt;"E-signature",L314&lt;&gt;"Signed paper form",L314&lt;&gt;"Policy software record"),"Needs signature",IF(L314="","Add how confirmed",IF(M314="","Add proof link","Complete")))))</f>
        <v/>
      </c>
      <c r="Q314" s="43">
        <f>IF(O314="Overdue",DATEDIF(J314,TODAY(),"d"),"")</f>
        <v/>
      </c>
    </row>
    <row r="315">
      <c r="B315" s="37">
        <f>IF($A315="","",IFERROR(INDEX(People!$B:$B,MATCH($A315,People!$A:$A,0)),""))</f>
        <v/>
      </c>
      <c r="C315" s="37">
        <f>IF($A315="","",IFERROR(INDEX(People!$C:$C,MATCH($A315,People!$A:$A,0)),""))</f>
        <v/>
      </c>
      <c r="D315" s="37">
        <f>IF($A315="","",IFERROR(INDEX(People!$D:$D,MATCH($A315,People!$A:$A,0)),""))</f>
        <v/>
      </c>
      <c r="G315" s="37">
        <f>IF($E315="","",IFERROR(INDEX(Policies!$E:$E,MATCH($E315,Policies!$A:$A,0)),""))</f>
        <v/>
      </c>
      <c r="J315" s="41">
        <f>IF(OR(I315="",G315="Inform only"),"",I315+IFERROR(INDEX(Policies!$G:$G,MATCH(E315,Policies!$A:$A,0)),14))</f>
        <v/>
      </c>
      <c r="N315" s="37">
        <f>IF(OR(E315="",K315=""),"",IFERROR(INDEX(Policies!$H:$H,MATCH(E315,Policies!$A:$A,0))&amp;" (v"&amp;F315&amp;")",""))</f>
        <v/>
      </c>
      <c r="O315" s="37">
        <f>IF(A315="","",IF(AND(F315&lt;&gt;"",IFERROR(INDEX(Policies!$B:$B,MATCH(E315,Policies!$A:$A,0))&amp;"","")&lt;&gt;"",F315&amp;""&lt;&gt;IFERROR(INDEX(Policies!$B:$B,MATCH(E315,Policies!$A:$A,0))&amp;"","")),IF(COUNTIFS($A$4:$A$503,A315,$E$4:$E$503,E315,$F$4:$F$503,IFERROR(INDEX(Policies!$B:$B,MATCH(E315,Policies!$A:$A,0))&amp;"",""))&gt;0,"Replaced","Needs new version"),IF(AND(G315="Inform only",I315&lt;&gt;""),"Informed",IF(K315&lt;&gt;"","Confirmed",IF(I315="","Not sent",IF(TODAY()&gt;J315,"Overdue","Pending"))))))</f>
        <v/>
      </c>
      <c r="P315" s="37">
        <f>IF(O315&lt;&gt;"Confirmed","",IF(AND(G315="E-signature",L315&lt;&gt;"E-signature",L315&lt;&gt;"Policy software record"),"Needs e-signature",IF(AND(G315="Signature (paper or e-sign)",L315&lt;&gt;"E-signature",L315&lt;&gt;"Signed paper form",L315&lt;&gt;"Policy software record"),"Needs signature",IF(L315="","Add how confirmed",IF(M315="","Add proof link","Complete")))))</f>
        <v/>
      </c>
      <c r="Q315" s="43">
        <f>IF(O315="Overdue",DATEDIF(J315,TODAY(),"d"),"")</f>
        <v/>
      </c>
    </row>
    <row r="316">
      <c r="B316" s="37">
        <f>IF($A316="","",IFERROR(INDEX(People!$B:$B,MATCH($A316,People!$A:$A,0)),""))</f>
        <v/>
      </c>
      <c r="C316" s="37">
        <f>IF($A316="","",IFERROR(INDEX(People!$C:$C,MATCH($A316,People!$A:$A,0)),""))</f>
        <v/>
      </c>
      <c r="D316" s="37">
        <f>IF($A316="","",IFERROR(INDEX(People!$D:$D,MATCH($A316,People!$A:$A,0)),""))</f>
        <v/>
      </c>
      <c r="G316" s="37">
        <f>IF($E316="","",IFERROR(INDEX(Policies!$E:$E,MATCH($E316,Policies!$A:$A,0)),""))</f>
        <v/>
      </c>
      <c r="J316" s="41">
        <f>IF(OR(I316="",G316="Inform only"),"",I316+IFERROR(INDEX(Policies!$G:$G,MATCH(E316,Policies!$A:$A,0)),14))</f>
        <v/>
      </c>
      <c r="N316" s="37">
        <f>IF(OR(E316="",K316=""),"",IFERROR(INDEX(Policies!$H:$H,MATCH(E316,Policies!$A:$A,0))&amp;" (v"&amp;F316&amp;")",""))</f>
        <v/>
      </c>
      <c r="O316" s="37">
        <f>IF(A316="","",IF(AND(F316&lt;&gt;"",IFERROR(INDEX(Policies!$B:$B,MATCH(E316,Policies!$A:$A,0))&amp;"","")&lt;&gt;"",F316&amp;""&lt;&gt;IFERROR(INDEX(Policies!$B:$B,MATCH(E316,Policies!$A:$A,0))&amp;"","")),IF(COUNTIFS($A$4:$A$503,A316,$E$4:$E$503,E316,$F$4:$F$503,IFERROR(INDEX(Policies!$B:$B,MATCH(E316,Policies!$A:$A,0))&amp;"",""))&gt;0,"Replaced","Needs new version"),IF(AND(G316="Inform only",I316&lt;&gt;""),"Informed",IF(K316&lt;&gt;"","Confirmed",IF(I316="","Not sent",IF(TODAY()&gt;J316,"Overdue","Pending"))))))</f>
        <v/>
      </c>
      <c r="P316" s="37">
        <f>IF(O316&lt;&gt;"Confirmed","",IF(AND(G316="E-signature",L316&lt;&gt;"E-signature",L316&lt;&gt;"Policy software record"),"Needs e-signature",IF(AND(G316="Signature (paper or e-sign)",L316&lt;&gt;"E-signature",L316&lt;&gt;"Signed paper form",L316&lt;&gt;"Policy software record"),"Needs signature",IF(L316="","Add how confirmed",IF(M316="","Add proof link","Complete")))))</f>
        <v/>
      </c>
      <c r="Q316" s="43">
        <f>IF(O316="Overdue",DATEDIF(J316,TODAY(),"d"),"")</f>
        <v/>
      </c>
    </row>
    <row r="317">
      <c r="B317" s="37">
        <f>IF($A317="","",IFERROR(INDEX(People!$B:$B,MATCH($A317,People!$A:$A,0)),""))</f>
        <v/>
      </c>
      <c r="C317" s="37">
        <f>IF($A317="","",IFERROR(INDEX(People!$C:$C,MATCH($A317,People!$A:$A,0)),""))</f>
        <v/>
      </c>
      <c r="D317" s="37">
        <f>IF($A317="","",IFERROR(INDEX(People!$D:$D,MATCH($A317,People!$A:$A,0)),""))</f>
        <v/>
      </c>
      <c r="G317" s="37">
        <f>IF($E317="","",IFERROR(INDEX(Policies!$E:$E,MATCH($E317,Policies!$A:$A,0)),""))</f>
        <v/>
      </c>
      <c r="J317" s="41">
        <f>IF(OR(I317="",G317="Inform only"),"",I317+IFERROR(INDEX(Policies!$G:$G,MATCH(E317,Policies!$A:$A,0)),14))</f>
        <v/>
      </c>
      <c r="N317" s="37">
        <f>IF(OR(E317="",K317=""),"",IFERROR(INDEX(Policies!$H:$H,MATCH(E317,Policies!$A:$A,0))&amp;" (v"&amp;F317&amp;")",""))</f>
        <v/>
      </c>
      <c r="O317" s="37">
        <f>IF(A317="","",IF(AND(F317&lt;&gt;"",IFERROR(INDEX(Policies!$B:$B,MATCH(E317,Policies!$A:$A,0))&amp;"","")&lt;&gt;"",F317&amp;""&lt;&gt;IFERROR(INDEX(Policies!$B:$B,MATCH(E317,Policies!$A:$A,0))&amp;"","")),IF(COUNTIFS($A$4:$A$503,A317,$E$4:$E$503,E317,$F$4:$F$503,IFERROR(INDEX(Policies!$B:$B,MATCH(E317,Policies!$A:$A,0))&amp;"",""))&gt;0,"Replaced","Needs new version"),IF(AND(G317="Inform only",I317&lt;&gt;""),"Informed",IF(K317&lt;&gt;"","Confirmed",IF(I317="","Not sent",IF(TODAY()&gt;J317,"Overdue","Pending"))))))</f>
        <v/>
      </c>
      <c r="P317" s="37">
        <f>IF(O317&lt;&gt;"Confirmed","",IF(AND(G317="E-signature",L317&lt;&gt;"E-signature",L317&lt;&gt;"Policy software record"),"Needs e-signature",IF(AND(G317="Signature (paper or e-sign)",L317&lt;&gt;"E-signature",L317&lt;&gt;"Signed paper form",L317&lt;&gt;"Policy software record"),"Needs signature",IF(L317="","Add how confirmed",IF(M317="","Add proof link","Complete")))))</f>
        <v/>
      </c>
      <c r="Q317" s="43">
        <f>IF(O317="Overdue",DATEDIF(J317,TODAY(),"d"),"")</f>
        <v/>
      </c>
    </row>
    <row r="318">
      <c r="B318" s="37">
        <f>IF($A318="","",IFERROR(INDEX(People!$B:$B,MATCH($A318,People!$A:$A,0)),""))</f>
        <v/>
      </c>
      <c r="C318" s="37">
        <f>IF($A318="","",IFERROR(INDEX(People!$C:$C,MATCH($A318,People!$A:$A,0)),""))</f>
        <v/>
      </c>
      <c r="D318" s="37">
        <f>IF($A318="","",IFERROR(INDEX(People!$D:$D,MATCH($A318,People!$A:$A,0)),""))</f>
        <v/>
      </c>
      <c r="G318" s="37">
        <f>IF($E318="","",IFERROR(INDEX(Policies!$E:$E,MATCH($E318,Policies!$A:$A,0)),""))</f>
        <v/>
      </c>
      <c r="J318" s="41">
        <f>IF(OR(I318="",G318="Inform only"),"",I318+IFERROR(INDEX(Policies!$G:$G,MATCH(E318,Policies!$A:$A,0)),14))</f>
        <v/>
      </c>
      <c r="N318" s="37">
        <f>IF(OR(E318="",K318=""),"",IFERROR(INDEX(Policies!$H:$H,MATCH(E318,Policies!$A:$A,0))&amp;" (v"&amp;F318&amp;")",""))</f>
        <v/>
      </c>
      <c r="O318" s="37">
        <f>IF(A318="","",IF(AND(F318&lt;&gt;"",IFERROR(INDEX(Policies!$B:$B,MATCH(E318,Policies!$A:$A,0))&amp;"","")&lt;&gt;"",F318&amp;""&lt;&gt;IFERROR(INDEX(Policies!$B:$B,MATCH(E318,Policies!$A:$A,0))&amp;"","")),IF(COUNTIFS($A$4:$A$503,A318,$E$4:$E$503,E318,$F$4:$F$503,IFERROR(INDEX(Policies!$B:$B,MATCH(E318,Policies!$A:$A,0))&amp;"",""))&gt;0,"Replaced","Needs new version"),IF(AND(G318="Inform only",I318&lt;&gt;""),"Informed",IF(K318&lt;&gt;"","Confirmed",IF(I318="","Not sent",IF(TODAY()&gt;J318,"Overdue","Pending"))))))</f>
        <v/>
      </c>
      <c r="P318" s="37">
        <f>IF(O318&lt;&gt;"Confirmed","",IF(AND(G318="E-signature",L318&lt;&gt;"E-signature",L318&lt;&gt;"Policy software record"),"Needs e-signature",IF(AND(G318="Signature (paper or e-sign)",L318&lt;&gt;"E-signature",L318&lt;&gt;"Signed paper form",L318&lt;&gt;"Policy software record"),"Needs signature",IF(L318="","Add how confirmed",IF(M318="","Add proof link","Complete")))))</f>
        <v/>
      </c>
      <c r="Q318" s="43">
        <f>IF(O318="Overdue",DATEDIF(J318,TODAY(),"d"),"")</f>
        <v/>
      </c>
    </row>
    <row r="319">
      <c r="B319" s="37">
        <f>IF($A319="","",IFERROR(INDEX(People!$B:$B,MATCH($A319,People!$A:$A,0)),""))</f>
        <v/>
      </c>
      <c r="C319" s="37">
        <f>IF($A319="","",IFERROR(INDEX(People!$C:$C,MATCH($A319,People!$A:$A,0)),""))</f>
        <v/>
      </c>
      <c r="D319" s="37">
        <f>IF($A319="","",IFERROR(INDEX(People!$D:$D,MATCH($A319,People!$A:$A,0)),""))</f>
        <v/>
      </c>
      <c r="G319" s="37">
        <f>IF($E319="","",IFERROR(INDEX(Policies!$E:$E,MATCH($E319,Policies!$A:$A,0)),""))</f>
        <v/>
      </c>
      <c r="J319" s="41">
        <f>IF(OR(I319="",G319="Inform only"),"",I319+IFERROR(INDEX(Policies!$G:$G,MATCH(E319,Policies!$A:$A,0)),14))</f>
        <v/>
      </c>
      <c r="N319" s="37">
        <f>IF(OR(E319="",K319=""),"",IFERROR(INDEX(Policies!$H:$H,MATCH(E319,Policies!$A:$A,0))&amp;" (v"&amp;F319&amp;")",""))</f>
        <v/>
      </c>
      <c r="O319" s="37">
        <f>IF(A319="","",IF(AND(F319&lt;&gt;"",IFERROR(INDEX(Policies!$B:$B,MATCH(E319,Policies!$A:$A,0))&amp;"","")&lt;&gt;"",F319&amp;""&lt;&gt;IFERROR(INDEX(Policies!$B:$B,MATCH(E319,Policies!$A:$A,0))&amp;"","")),IF(COUNTIFS($A$4:$A$503,A319,$E$4:$E$503,E319,$F$4:$F$503,IFERROR(INDEX(Policies!$B:$B,MATCH(E319,Policies!$A:$A,0))&amp;"",""))&gt;0,"Replaced","Needs new version"),IF(AND(G319="Inform only",I319&lt;&gt;""),"Informed",IF(K319&lt;&gt;"","Confirmed",IF(I319="","Not sent",IF(TODAY()&gt;J319,"Overdue","Pending"))))))</f>
        <v/>
      </c>
      <c r="P319" s="37">
        <f>IF(O319&lt;&gt;"Confirmed","",IF(AND(G319="E-signature",L319&lt;&gt;"E-signature",L319&lt;&gt;"Policy software record"),"Needs e-signature",IF(AND(G319="Signature (paper or e-sign)",L319&lt;&gt;"E-signature",L319&lt;&gt;"Signed paper form",L319&lt;&gt;"Policy software record"),"Needs signature",IF(L319="","Add how confirmed",IF(M319="","Add proof link","Complete")))))</f>
        <v/>
      </c>
      <c r="Q319" s="43">
        <f>IF(O319="Overdue",DATEDIF(J319,TODAY(),"d"),"")</f>
        <v/>
      </c>
    </row>
    <row r="320">
      <c r="B320" s="37">
        <f>IF($A320="","",IFERROR(INDEX(People!$B:$B,MATCH($A320,People!$A:$A,0)),""))</f>
        <v/>
      </c>
      <c r="C320" s="37">
        <f>IF($A320="","",IFERROR(INDEX(People!$C:$C,MATCH($A320,People!$A:$A,0)),""))</f>
        <v/>
      </c>
      <c r="D320" s="37">
        <f>IF($A320="","",IFERROR(INDEX(People!$D:$D,MATCH($A320,People!$A:$A,0)),""))</f>
        <v/>
      </c>
      <c r="G320" s="37">
        <f>IF($E320="","",IFERROR(INDEX(Policies!$E:$E,MATCH($E320,Policies!$A:$A,0)),""))</f>
        <v/>
      </c>
      <c r="J320" s="41">
        <f>IF(OR(I320="",G320="Inform only"),"",I320+IFERROR(INDEX(Policies!$G:$G,MATCH(E320,Policies!$A:$A,0)),14))</f>
        <v/>
      </c>
      <c r="N320" s="37">
        <f>IF(OR(E320="",K320=""),"",IFERROR(INDEX(Policies!$H:$H,MATCH(E320,Policies!$A:$A,0))&amp;" (v"&amp;F320&amp;")",""))</f>
        <v/>
      </c>
      <c r="O320" s="37">
        <f>IF(A320="","",IF(AND(F320&lt;&gt;"",IFERROR(INDEX(Policies!$B:$B,MATCH(E320,Policies!$A:$A,0))&amp;"","")&lt;&gt;"",F320&amp;""&lt;&gt;IFERROR(INDEX(Policies!$B:$B,MATCH(E320,Policies!$A:$A,0))&amp;"","")),IF(COUNTIFS($A$4:$A$503,A320,$E$4:$E$503,E320,$F$4:$F$503,IFERROR(INDEX(Policies!$B:$B,MATCH(E320,Policies!$A:$A,0))&amp;"",""))&gt;0,"Replaced","Needs new version"),IF(AND(G320="Inform only",I320&lt;&gt;""),"Informed",IF(K320&lt;&gt;"","Confirmed",IF(I320="","Not sent",IF(TODAY()&gt;J320,"Overdue","Pending"))))))</f>
        <v/>
      </c>
      <c r="P320" s="37">
        <f>IF(O320&lt;&gt;"Confirmed","",IF(AND(G320="E-signature",L320&lt;&gt;"E-signature",L320&lt;&gt;"Policy software record"),"Needs e-signature",IF(AND(G320="Signature (paper or e-sign)",L320&lt;&gt;"E-signature",L320&lt;&gt;"Signed paper form",L320&lt;&gt;"Policy software record"),"Needs signature",IF(L320="","Add how confirmed",IF(M320="","Add proof link","Complete")))))</f>
        <v/>
      </c>
      <c r="Q320" s="43">
        <f>IF(O320="Overdue",DATEDIF(J320,TODAY(),"d"),"")</f>
        <v/>
      </c>
    </row>
    <row r="321">
      <c r="B321" s="37">
        <f>IF($A321="","",IFERROR(INDEX(People!$B:$B,MATCH($A321,People!$A:$A,0)),""))</f>
        <v/>
      </c>
      <c r="C321" s="37">
        <f>IF($A321="","",IFERROR(INDEX(People!$C:$C,MATCH($A321,People!$A:$A,0)),""))</f>
        <v/>
      </c>
      <c r="D321" s="37">
        <f>IF($A321="","",IFERROR(INDEX(People!$D:$D,MATCH($A321,People!$A:$A,0)),""))</f>
        <v/>
      </c>
      <c r="G321" s="37">
        <f>IF($E321="","",IFERROR(INDEX(Policies!$E:$E,MATCH($E321,Policies!$A:$A,0)),""))</f>
        <v/>
      </c>
      <c r="J321" s="41">
        <f>IF(OR(I321="",G321="Inform only"),"",I321+IFERROR(INDEX(Policies!$G:$G,MATCH(E321,Policies!$A:$A,0)),14))</f>
        <v/>
      </c>
      <c r="N321" s="37">
        <f>IF(OR(E321="",K321=""),"",IFERROR(INDEX(Policies!$H:$H,MATCH(E321,Policies!$A:$A,0))&amp;" (v"&amp;F321&amp;")",""))</f>
        <v/>
      </c>
      <c r="O321" s="37">
        <f>IF(A321="","",IF(AND(F321&lt;&gt;"",IFERROR(INDEX(Policies!$B:$B,MATCH(E321,Policies!$A:$A,0))&amp;"","")&lt;&gt;"",F321&amp;""&lt;&gt;IFERROR(INDEX(Policies!$B:$B,MATCH(E321,Policies!$A:$A,0))&amp;"","")),IF(COUNTIFS($A$4:$A$503,A321,$E$4:$E$503,E321,$F$4:$F$503,IFERROR(INDEX(Policies!$B:$B,MATCH(E321,Policies!$A:$A,0))&amp;"",""))&gt;0,"Replaced","Needs new version"),IF(AND(G321="Inform only",I321&lt;&gt;""),"Informed",IF(K321&lt;&gt;"","Confirmed",IF(I321="","Not sent",IF(TODAY()&gt;J321,"Overdue","Pending"))))))</f>
        <v/>
      </c>
      <c r="P321" s="37">
        <f>IF(O321&lt;&gt;"Confirmed","",IF(AND(G321="E-signature",L321&lt;&gt;"E-signature",L321&lt;&gt;"Policy software record"),"Needs e-signature",IF(AND(G321="Signature (paper or e-sign)",L321&lt;&gt;"E-signature",L321&lt;&gt;"Signed paper form",L321&lt;&gt;"Policy software record"),"Needs signature",IF(L321="","Add how confirmed",IF(M321="","Add proof link","Complete")))))</f>
        <v/>
      </c>
      <c r="Q321" s="43">
        <f>IF(O321="Overdue",DATEDIF(J321,TODAY(),"d"),"")</f>
        <v/>
      </c>
    </row>
    <row r="322">
      <c r="B322" s="37">
        <f>IF($A322="","",IFERROR(INDEX(People!$B:$B,MATCH($A322,People!$A:$A,0)),""))</f>
        <v/>
      </c>
      <c r="C322" s="37">
        <f>IF($A322="","",IFERROR(INDEX(People!$C:$C,MATCH($A322,People!$A:$A,0)),""))</f>
        <v/>
      </c>
      <c r="D322" s="37">
        <f>IF($A322="","",IFERROR(INDEX(People!$D:$D,MATCH($A322,People!$A:$A,0)),""))</f>
        <v/>
      </c>
      <c r="G322" s="37">
        <f>IF($E322="","",IFERROR(INDEX(Policies!$E:$E,MATCH($E322,Policies!$A:$A,0)),""))</f>
        <v/>
      </c>
      <c r="J322" s="41">
        <f>IF(OR(I322="",G322="Inform only"),"",I322+IFERROR(INDEX(Policies!$G:$G,MATCH(E322,Policies!$A:$A,0)),14))</f>
        <v/>
      </c>
      <c r="N322" s="37">
        <f>IF(OR(E322="",K322=""),"",IFERROR(INDEX(Policies!$H:$H,MATCH(E322,Policies!$A:$A,0))&amp;" (v"&amp;F322&amp;")",""))</f>
        <v/>
      </c>
      <c r="O322" s="37">
        <f>IF(A322="","",IF(AND(F322&lt;&gt;"",IFERROR(INDEX(Policies!$B:$B,MATCH(E322,Policies!$A:$A,0))&amp;"","")&lt;&gt;"",F322&amp;""&lt;&gt;IFERROR(INDEX(Policies!$B:$B,MATCH(E322,Policies!$A:$A,0))&amp;"","")),IF(COUNTIFS($A$4:$A$503,A322,$E$4:$E$503,E322,$F$4:$F$503,IFERROR(INDEX(Policies!$B:$B,MATCH(E322,Policies!$A:$A,0))&amp;"",""))&gt;0,"Replaced","Needs new version"),IF(AND(G322="Inform only",I322&lt;&gt;""),"Informed",IF(K322&lt;&gt;"","Confirmed",IF(I322="","Not sent",IF(TODAY()&gt;J322,"Overdue","Pending"))))))</f>
        <v/>
      </c>
      <c r="P322" s="37">
        <f>IF(O322&lt;&gt;"Confirmed","",IF(AND(G322="E-signature",L322&lt;&gt;"E-signature",L322&lt;&gt;"Policy software record"),"Needs e-signature",IF(AND(G322="Signature (paper or e-sign)",L322&lt;&gt;"E-signature",L322&lt;&gt;"Signed paper form",L322&lt;&gt;"Policy software record"),"Needs signature",IF(L322="","Add how confirmed",IF(M322="","Add proof link","Complete")))))</f>
        <v/>
      </c>
      <c r="Q322" s="43">
        <f>IF(O322="Overdue",DATEDIF(J322,TODAY(),"d"),"")</f>
        <v/>
      </c>
    </row>
    <row r="323">
      <c r="B323" s="37">
        <f>IF($A323="","",IFERROR(INDEX(People!$B:$B,MATCH($A323,People!$A:$A,0)),""))</f>
        <v/>
      </c>
      <c r="C323" s="37">
        <f>IF($A323="","",IFERROR(INDEX(People!$C:$C,MATCH($A323,People!$A:$A,0)),""))</f>
        <v/>
      </c>
      <c r="D323" s="37">
        <f>IF($A323="","",IFERROR(INDEX(People!$D:$D,MATCH($A323,People!$A:$A,0)),""))</f>
        <v/>
      </c>
      <c r="G323" s="37">
        <f>IF($E323="","",IFERROR(INDEX(Policies!$E:$E,MATCH($E323,Policies!$A:$A,0)),""))</f>
        <v/>
      </c>
      <c r="J323" s="41">
        <f>IF(OR(I323="",G323="Inform only"),"",I323+IFERROR(INDEX(Policies!$G:$G,MATCH(E323,Policies!$A:$A,0)),14))</f>
        <v/>
      </c>
      <c r="N323" s="37">
        <f>IF(OR(E323="",K323=""),"",IFERROR(INDEX(Policies!$H:$H,MATCH(E323,Policies!$A:$A,0))&amp;" (v"&amp;F323&amp;")",""))</f>
        <v/>
      </c>
      <c r="O323" s="37">
        <f>IF(A323="","",IF(AND(F323&lt;&gt;"",IFERROR(INDEX(Policies!$B:$B,MATCH(E323,Policies!$A:$A,0))&amp;"","")&lt;&gt;"",F323&amp;""&lt;&gt;IFERROR(INDEX(Policies!$B:$B,MATCH(E323,Policies!$A:$A,0))&amp;"","")),IF(COUNTIFS($A$4:$A$503,A323,$E$4:$E$503,E323,$F$4:$F$503,IFERROR(INDEX(Policies!$B:$B,MATCH(E323,Policies!$A:$A,0))&amp;"",""))&gt;0,"Replaced","Needs new version"),IF(AND(G323="Inform only",I323&lt;&gt;""),"Informed",IF(K323&lt;&gt;"","Confirmed",IF(I323="","Not sent",IF(TODAY()&gt;J323,"Overdue","Pending"))))))</f>
        <v/>
      </c>
      <c r="P323" s="37">
        <f>IF(O323&lt;&gt;"Confirmed","",IF(AND(G323="E-signature",L323&lt;&gt;"E-signature",L323&lt;&gt;"Policy software record"),"Needs e-signature",IF(AND(G323="Signature (paper or e-sign)",L323&lt;&gt;"E-signature",L323&lt;&gt;"Signed paper form",L323&lt;&gt;"Policy software record"),"Needs signature",IF(L323="","Add how confirmed",IF(M323="","Add proof link","Complete")))))</f>
        <v/>
      </c>
      <c r="Q323" s="43">
        <f>IF(O323="Overdue",DATEDIF(J323,TODAY(),"d"),"")</f>
        <v/>
      </c>
    </row>
    <row r="324">
      <c r="B324" s="37">
        <f>IF($A324="","",IFERROR(INDEX(People!$B:$B,MATCH($A324,People!$A:$A,0)),""))</f>
        <v/>
      </c>
      <c r="C324" s="37">
        <f>IF($A324="","",IFERROR(INDEX(People!$C:$C,MATCH($A324,People!$A:$A,0)),""))</f>
        <v/>
      </c>
      <c r="D324" s="37">
        <f>IF($A324="","",IFERROR(INDEX(People!$D:$D,MATCH($A324,People!$A:$A,0)),""))</f>
        <v/>
      </c>
      <c r="G324" s="37">
        <f>IF($E324="","",IFERROR(INDEX(Policies!$E:$E,MATCH($E324,Policies!$A:$A,0)),""))</f>
        <v/>
      </c>
      <c r="J324" s="41">
        <f>IF(OR(I324="",G324="Inform only"),"",I324+IFERROR(INDEX(Policies!$G:$G,MATCH(E324,Policies!$A:$A,0)),14))</f>
        <v/>
      </c>
      <c r="N324" s="37">
        <f>IF(OR(E324="",K324=""),"",IFERROR(INDEX(Policies!$H:$H,MATCH(E324,Policies!$A:$A,0))&amp;" (v"&amp;F324&amp;")",""))</f>
        <v/>
      </c>
      <c r="O324" s="37">
        <f>IF(A324="","",IF(AND(F324&lt;&gt;"",IFERROR(INDEX(Policies!$B:$B,MATCH(E324,Policies!$A:$A,0))&amp;"","")&lt;&gt;"",F324&amp;""&lt;&gt;IFERROR(INDEX(Policies!$B:$B,MATCH(E324,Policies!$A:$A,0))&amp;"","")),IF(COUNTIFS($A$4:$A$503,A324,$E$4:$E$503,E324,$F$4:$F$503,IFERROR(INDEX(Policies!$B:$B,MATCH(E324,Policies!$A:$A,0))&amp;"",""))&gt;0,"Replaced","Needs new version"),IF(AND(G324="Inform only",I324&lt;&gt;""),"Informed",IF(K324&lt;&gt;"","Confirmed",IF(I324="","Not sent",IF(TODAY()&gt;J324,"Overdue","Pending"))))))</f>
        <v/>
      </c>
      <c r="P324" s="37">
        <f>IF(O324&lt;&gt;"Confirmed","",IF(AND(G324="E-signature",L324&lt;&gt;"E-signature",L324&lt;&gt;"Policy software record"),"Needs e-signature",IF(AND(G324="Signature (paper or e-sign)",L324&lt;&gt;"E-signature",L324&lt;&gt;"Signed paper form",L324&lt;&gt;"Policy software record"),"Needs signature",IF(L324="","Add how confirmed",IF(M324="","Add proof link","Complete")))))</f>
        <v/>
      </c>
      <c r="Q324" s="43">
        <f>IF(O324="Overdue",DATEDIF(J324,TODAY(),"d"),"")</f>
        <v/>
      </c>
    </row>
    <row r="325">
      <c r="B325" s="37">
        <f>IF($A325="","",IFERROR(INDEX(People!$B:$B,MATCH($A325,People!$A:$A,0)),""))</f>
        <v/>
      </c>
      <c r="C325" s="37">
        <f>IF($A325="","",IFERROR(INDEX(People!$C:$C,MATCH($A325,People!$A:$A,0)),""))</f>
        <v/>
      </c>
      <c r="D325" s="37">
        <f>IF($A325="","",IFERROR(INDEX(People!$D:$D,MATCH($A325,People!$A:$A,0)),""))</f>
        <v/>
      </c>
      <c r="G325" s="37">
        <f>IF($E325="","",IFERROR(INDEX(Policies!$E:$E,MATCH($E325,Policies!$A:$A,0)),""))</f>
        <v/>
      </c>
      <c r="J325" s="41">
        <f>IF(OR(I325="",G325="Inform only"),"",I325+IFERROR(INDEX(Policies!$G:$G,MATCH(E325,Policies!$A:$A,0)),14))</f>
        <v/>
      </c>
      <c r="N325" s="37">
        <f>IF(OR(E325="",K325=""),"",IFERROR(INDEX(Policies!$H:$H,MATCH(E325,Policies!$A:$A,0))&amp;" (v"&amp;F325&amp;")",""))</f>
        <v/>
      </c>
      <c r="O325" s="37">
        <f>IF(A325="","",IF(AND(F325&lt;&gt;"",IFERROR(INDEX(Policies!$B:$B,MATCH(E325,Policies!$A:$A,0))&amp;"","")&lt;&gt;"",F325&amp;""&lt;&gt;IFERROR(INDEX(Policies!$B:$B,MATCH(E325,Policies!$A:$A,0))&amp;"","")),IF(COUNTIFS($A$4:$A$503,A325,$E$4:$E$503,E325,$F$4:$F$503,IFERROR(INDEX(Policies!$B:$B,MATCH(E325,Policies!$A:$A,0))&amp;"",""))&gt;0,"Replaced","Needs new version"),IF(AND(G325="Inform only",I325&lt;&gt;""),"Informed",IF(K325&lt;&gt;"","Confirmed",IF(I325="","Not sent",IF(TODAY()&gt;J325,"Overdue","Pending"))))))</f>
        <v/>
      </c>
      <c r="P325" s="37">
        <f>IF(O325&lt;&gt;"Confirmed","",IF(AND(G325="E-signature",L325&lt;&gt;"E-signature",L325&lt;&gt;"Policy software record"),"Needs e-signature",IF(AND(G325="Signature (paper or e-sign)",L325&lt;&gt;"E-signature",L325&lt;&gt;"Signed paper form",L325&lt;&gt;"Policy software record"),"Needs signature",IF(L325="","Add how confirmed",IF(M325="","Add proof link","Complete")))))</f>
        <v/>
      </c>
      <c r="Q325" s="43">
        <f>IF(O325="Overdue",DATEDIF(J325,TODAY(),"d"),"")</f>
        <v/>
      </c>
    </row>
    <row r="326">
      <c r="B326" s="37">
        <f>IF($A326="","",IFERROR(INDEX(People!$B:$B,MATCH($A326,People!$A:$A,0)),""))</f>
        <v/>
      </c>
      <c r="C326" s="37">
        <f>IF($A326="","",IFERROR(INDEX(People!$C:$C,MATCH($A326,People!$A:$A,0)),""))</f>
        <v/>
      </c>
      <c r="D326" s="37">
        <f>IF($A326="","",IFERROR(INDEX(People!$D:$D,MATCH($A326,People!$A:$A,0)),""))</f>
        <v/>
      </c>
      <c r="G326" s="37">
        <f>IF($E326="","",IFERROR(INDEX(Policies!$E:$E,MATCH($E326,Policies!$A:$A,0)),""))</f>
        <v/>
      </c>
      <c r="J326" s="41">
        <f>IF(OR(I326="",G326="Inform only"),"",I326+IFERROR(INDEX(Policies!$G:$G,MATCH(E326,Policies!$A:$A,0)),14))</f>
        <v/>
      </c>
      <c r="N326" s="37">
        <f>IF(OR(E326="",K326=""),"",IFERROR(INDEX(Policies!$H:$H,MATCH(E326,Policies!$A:$A,0))&amp;" (v"&amp;F326&amp;")",""))</f>
        <v/>
      </c>
      <c r="O326" s="37">
        <f>IF(A326="","",IF(AND(F326&lt;&gt;"",IFERROR(INDEX(Policies!$B:$B,MATCH(E326,Policies!$A:$A,0))&amp;"","")&lt;&gt;"",F326&amp;""&lt;&gt;IFERROR(INDEX(Policies!$B:$B,MATCH(E326,Policies!$A:$A,0))&amp;"","")),IF(COUNTIFS($A$4:$A$503,A326,$E$4:$E$503,E326,$F$4:$F$503,IFERROR(INDEX(Policies!$B:$B,MATCH(E326,Policies!$A:$A,0))&amp;"",""))&gt;0,"Replaced","Needs new version"),IF(AND(G326="Inform only",I326&lt;&gt;""),"Informed",IF(K326&lt;&gt;"","Confirmed",IF(I326="","Not sent",IF(TODAY()&gt;J326,"Overdue","Pending"))))))</f>
        <v/>
      </c>
      <c r="P326" s="37">
        <f>IF(O326&lt;&gt;"Confirmed","",IF(AND(G326="E-signature",L326&lt;&gt;"E-signature",L326&lt;&gt;"Policy software record"),"Needs e-signature",IF(AND(G326="Signature (paper or e-sign)",L326&lt;&gt;"E-signature",L326&lt;&gt;"Signed paper form",L326&lt;&gt;"Policy software record"),"Needs signature",IF(L326="","Add how confirmed",IF(M326="","Add proof link","Complete")))))</f>
        <v/>
      </c>
      <c r="Q326" s="43">
        <f>IF(O326="Overdue",DATEDIF(J326,TODAY(),"d"),"")</f>
        <v/>
      </c>
    </row>
    <row r="327">
      <c r="B327" s="37">
        <f>IF($A327="","",IFERROR(INDEX(People!$B:$B,MATCH($A327,People!$A:$A,0)),""))</f>
        <v/>
      </c>
      <c r="C327" s="37">
        <f>IF($A327="","",IFERROR(INDEX(People!$C:$C,MATCH($A327,People!$A:$A,0)),""))</f>
        <v/>
      </c>
      <c r="D327" s="37">
        <f>IF($A327="","",IFERROR(INDEX(People!$D:$D,MATCH($A327,People!$A:$A,0)),""))</f>
        <v/>
      </c>
      <c r="G327" s="37">
        <f>IF($E327="","",IFERROR(INDEX(Policies!$E:$E,MATCH($E327,Policies!$A:$A,0)),""))</f>
        <v/>
      </c>
      <c r="J327" s="41">
        <f>IF(OR(I327="",G327="Inform only"),"",I327+IFERROR(INDEX(Policies!$G:$G,MATCH(E327,Policies!$A:$A,0)),14))</f>
        <v/>
      </c>
      <c r="N327" s="37">
        <f>IF(OR(E327="",K327=""),"",IFERROR(INDEX(Policies!$H:$H,MATCH(E327,Policies!$A:$A,0))&amp;" (v"&amp;F327&amp;")",""))</f>
        <v/>
      </c>
      <c r="O327" s="37">
        <f>IF(A327="","",IF(AND(F327&lt;&gt;"",IFERROR(INDEX(Policies!$B:$B,MATCH(E327,Policies!$A:$A,0))&amp;"","")&lt;&gt;"",F327&amp;""&lt;&gt;IFERROR(INDEX(Policies!$B:$B,MATCH(E327,Policies!$A:$A,0))&amp;"","")),IF(COUNTIFS($A$4:$A$503,A327,$E$4:$E$503,E327,$F$4:$F$503,IFERROR(INDEX(Policies!$B:$B,MATCH(E327,Policies!$A:$A,0))&amp;"",""))&gt;0,"Replaced","Needs new version"),IF(AND(G327="Inform only",I327&lt;&gt;""),"Informed",IF(K327&lt;&gt;"","Confirmed",IF(I327="","Not sent",IF(TODAY()&gt;J327,"Overdue","Pending"))))))</f>
        <v/>
      </c>
      <c r="P327" s="37">
        <f>IF(O327&lt;&gt;"Confirmed","",IF(AND(G327="E-signature",L327&lt;&gt;"E-signature",L327&lt;&gt;"Policy software record"),"Needs e-signature",IF(AND(G327="Signature (paper or e-sign)",L327&lt;&gt;"E-signature",L327&lt;&gt;"Signed paper form",L327&lt;&gt;"Policy software record"),"Needs signature",IF(L327="","Add how confirmed",IF(M327="","Add proof link","Complete")))))</f>
        <v/>
      </c>
      <c r="Q327" s="43">
        <f>IF(O327="Overdue",DATEDIF(J327,TODAY(),"d"),"")</f>
        <v/>
      </c>
    </row>
    <row r="328">
      <c r="B328" s="37">
        <f>IF($A328="","",IFERROR(INDEX(People!$B:$B,MATCH($A328,People!$A:$A,0)),""))</f>
        <v/>
      </c>
      <c r="C328" s="37">
        <f>IF($A328="","",IFERROR(INDEX(People!$C:$C,MATCH($A328,People!$A:$A,0)),""))</f>
        <v/>
      </c>
      <c r="D328" s="37">
        <f>IF($A328="","",IFERROR(INDEX(People!$D:$D,MATCH($A328,People!$A:$A,0)),""))</f>
        <v/>
      </c>
      <c r="G328" s="37">
        <f>IF($E328="","",IFERROR(INDEX(Policies!$E:$E,MATCH($E328,Policies!$A:$A,0)),""))</f>
        <v/>
      </c>
      <c r="J328" s="41">
        <f>IF(OR(I328="",G328="Inform only"),"",I328+IFERROR(INDEX(Policies!$G:$G,MATCH(E328,Policies!$A:$A,0)),14))</f>
        <v/>
      </c>
      <c r="N328" s="37">
        <f>IF(OR(E328="",K328=""),"",IFERROR(INDEX(Policies!$H:$H,MATCH(E328,Policies!$A:$A,0))&amp;" (v"&amp;F328&amp;")",""))</f>
        <v/>
      </c>
      <c r="O328" s="37">
        <f>IF(A328="","",IF(AND(F328&lt;&gt;"",IFERROR(INDEX(Policies!$B:$B,MATCH(E328,Policies!$A:$A,0))&amp;"","")&lt;&gt;"",F328&amp;""&lt;&gt;IFERROR(INDEX(Policies!$B:$B,MATCH(E328,Policies!$A:$A,0))&amp;"","")),IF(COUNTIFS($A$4:$A$503,A328,$E$4:$E$503,E328,$F$4:$F$503,IFERROR(INDEX(Policies!$B:$B,MATCH(E328,Policies!$A:$A,0))&amp;"",""))&gt;0,"Replaced","Needs new version"),IF(AND(G328="Inform only",I328&lt;&gt;""),"Informed",IF(K328&lt;&gt;"","Confirmed",IF(I328="","Not sent",IF(TODAY()&gt;J328,"Overdue","Pending"))))))</f>
        <v/>
      </c>
      <c r="P328" s="37">
        <f>IF(O328&lt;&gt;"Confirmed","",IF(AND(G328="E-signature",L328&lt;&gt;"E-signature",L328&lt;&gt;"Policy software record"),"Needs e-signature",IF(AND(G328="Signature (paper or e-sign)",L328&lt;&gt;"E-signature",L328&lt;&gt;"Signed paper form",L328&lt;&gt;"Policy software record"),"Needs signature",IF(L328="","Add how confirmed",IF(M328="","Add proof link","Complete")))))</f>
        <v/>
      </c>
      <c r="Q328" s="43">
        <f>IF(O328="Overdue",DATEDIF(J328,TODAY(),"d"),"")</f>
        <v/>
      </c>
    </row>
    <row r="329">
      <c r="B329" s="37">
        <f>IF($A329="","",IFERROR(INDEX(People!$B:$B,MATCH($A329,People!$A:$A,0)),""))</f>
        <v/>
      </c>
      <c r="C329" s="37">
        <f>IF($A329="","",IFERROR(INDEX(People!$C:$C,MATCH($A329,People!$A:$A,0)),""))</f>
        <v/>
      </c>
      <c r="D329" s="37">
        <f>IF($A329="","",IFERROR(INDEX(People!$D:$D,MATCH($A329,People!$A:$A,0)),""))</f>
        <v/>
      </c>
      <c r="G329" s="37">
        <f>IF($E329="","",IFERROR(INDEX(Policies!$E:$E,MATCH($E329,Policies!$A:$A,0)),""))</f>
        <v/>
      </c>
      <c r="J329" s="41">
        <f>IF(OR(I329="",G329="Inform only"),"",I329+IFERROR(INDEX(Policies!$G:$G,MATCH(E329,Policies!$A:$A,0)),14))</f>
        <v/>
      </c>
      <c r="N329" s="37">
        <f>IF(OR(E329="",K329=""),"",IFERROR(INDEX(Policies!$H:$H,MATCH(E329,Policies!$A:$A,0))&amp;" (v"&amp;F329&amp;")",""))</f>
        <v/>
      </c>
      <c r="O329" s="37">
        <f>IF(A329="","",IF(AND(F329&lt;&gt;"",IFERROR(INDEX(Policies!$B:$B,MATCH(E329,Policies!$A:$A,0))&amp;"","")&lt;&gt;"",F329&amp;""&lt;&gt;IFERROR(INDEX(Policies!$B:$B,MATCH(E329,Policies!$A:$A,0))&amp;"","")),IF(COUNTIFS($A$4:$A$503,A329,$E$4:$E$503,E329,$F$4:$F$503,IFERROR(INDEX(Policies!$B:$B,MATCH(E329,Policies!$A:$A,0))&amp;"",""))&gt;0,"Replaced","Needs new version"),IF(AND(G329="Inform only",I329&lt;&gt;""),"Informed",IF(K329&lt;&gt;"","Confirmed",IF(I329="","Not sent",IF(TODAY()&gt;J329,"Overdue","Pending"))))))</f>
        <v/>
      </c>
      <c r="P329" s="37">
        <f>IF(O329&lt;&gt;"Confirmed","",IF(AND(G329="E-signature",L329&lt;&gt;"E-signature",L329&lt;&gt;"Policy software record"),"Needs e-signature",IF(AND(G329="Signature (paper or e-sign)",L329&lt;&gt;"E-signature",L329&lt;&gt;"Signed paper form",L329&lt;&gt;"Policy software record"),"Needs signature",IF(L329="","Add how confirmed",IF(M329="","Add proof link","Complete")))))</f>
        <v/>
      </c>
      <c r="Q329" s="43">
        <f>IF(O329="Overdue",DATEDIF(J329,TODAY(),"d"),"")</f>
        <v/>
      </c>
    </row>
    <row r="330">
      <c r="B330" s="37">
        <f>IF($A330="","",IFERROR(INDEX(People!$B:$B,MATCH($A330,People!$A:$A,0)),""))</f>
        <v/>
      </c>
      <c r="C330" s="37">
        <f>IF($A330="","",IFERROR(INDEX(People!$C:$C,MATCH($A330,People!$A:$A,0)),""))</f>
        <v/>
      </c>
      <c r="D330" s="37">
        <f>IF($A330="","",IFERROR(INDEX(People!$D:$D,MATCH($A330,People!$A:$A,0)),""))</f>
        <v/>
      </c>
      <c r="G330" s="37">
        <f>IF($E330="","",IFERROR(INDEX(Policies!$E:$E,MATCH($E330,Policies!$A:$A,0)),""))</f>
        <v/>
      </c>
      <c r="J330" s="41">
        <f>IF(OR(I330="",G330="Inform only"),"",I330+IFERROR(INDEX(Policies!$G:$G,MATCH(E330,Policies!$A:$A,0)),14))</f>
        <v/>
      </c>
      <c r="N330" s="37">
        <f>IF(OR(E330="",K330=""),"",IFERROR(INDEX(Policies!$H:$H,MATCH(E330,Policies!$A:$A,0))&amp;" (v"&amp;F330&amp;")",""))</f>
        <v/>
      </c>
      <c r="O330" s="37">
        <f>IF(A330="","",IF(AND(F330&lt;&gt;"",IFERROR(INDEX(Policies!$B:$B,MATCH(E330,Policies!$A:$A,0))&amp;"","")&lt;&gt;"",F330&amp;""&lt;&gt;IFERROR(INDEX(Policies!$B:$B,MATCH(E330,Policies!$A:$A,0))&amp;"","")),IF(COUNTIFS($A$4:$A$503,A330,$E$4:$E$503,E330,$F$4:$F$503,IFERROR(INDEX(Policies!$B:$B,MATCH(E330,Policies!$A:$A,0))&amp;"",""))&gt;0,"Replaced","Needs new version"),IF(AND(G330="Inform only",I330&lt;&gt;""),"Informed",IF(K330&lt;&gt;"","Confirmed",IF(I330="","Not sent",IF(TODAY()&gt;J330,"Overdue","Pending"))))))</f>
        <v/>
      </c>
      <c r="P330" s="37">
        <f>IF(O330&lt;&gt;"Confirmed","",IF(AND(G330="E-signature",L330&lt;&gt;"E-signature",L330&lt;&gt;"Policy software record"),"Needs e-signature",IF(AND(G330="Signature (paper or e-sign)",L330&lt;&gt;"E-signature",L330&lt;&gt;"Signed paper form",L330&lt;&gt;"Policy software record"),"Needs signature",IF(L330="","Add how confirmed",IF(M330="","Add proof link","Complete")))))</f>
        <v/>
      </c>
      <c r="Q330" s="43">
        <f>IF(O330="Overdue",DATEDIF(J330,TODAY(),"d"),"")</f>
        <v/>
      </c>
    </row>
    <row r="331">
      <c r="B331" s="37">
        <f>IF($A331="","",IFERROR(INDEX(People!$B:$B,MATCH($A331,People!$A:$A,0)),""))</f>
        <v/>
      </c>
      <c r="C331" s="37">
        <f>IF($A331="","",IFERROR(INDEX(People!$C:$C,MATCH($A331,People!$A:$A,0)),""))</f>
        <v/>
      </c>
      <c r="D331" s="37">
        <f>IF($A331="","",IFERROR(INDEX(People!$D:$D,MATCH($A331,People!$A:$A,0)),""))</f>
        <v/>
      </c>
      <c r="G331" s="37">
        <f>IF($E331="","",IFERROR(INDEX(Policies!$E:$E,MATCH($E331,Policies!$A:$A,0)),""))</f>
        <v/>
      </c>
      <c r="J331" s="41">
        <f>IF(OR(I331="",G331="Inform only"),"",I331+IFERROR(INDEX(Policies!$G:$G,MATCH(E331,Policies!$A:$A,0)),14))</f>
        <v/>
      </c>
      <c r="N331" s="37">
        <f>IF(OR(E331="",K331=""),"",IFERROR(INDEX(Policies!$H:$H,MATCH(E331,Policies!$A:$A,0))&amp;" (v"&amp;F331&amp;")",""))</f>
        <v/>
      </c>
      <c r="O331" s="37">
        <f>IF(A331="","",IF(AND(F331&lt;&gt;"",IFERROR(INDEX(Policies!$B:$B,MATCH(E331,Policies!$A:$A,0))&amp;"","")&lt;&gt;"",F331&amp;""&lt;&gt;IFERROR(INDEX(Policies!$B:$B,MATCH(E331,Policies!$A:$A,0))&amp;"","")),IF(COUNTIFS($A$4:$A$503,A331,$E$4:$E$503,E331,$F$4:$F$503,IFERROR(INDEX(Policies!$B:$B,MATCH(E331,Policies!$A:$A,0))&amp;"",""))&gt;0,"Replaced","Needs new version"),IF(AND(G331="Inform only",I331&lt;&gt;""),"Informed",IF(K331&lt;&gt;"","Confirmed",IF(I331="","Not sent",IF(TODAY()&gt;J331,"Overdue","Pending"))))))</f>
        <v/>
      </c>
      <c r="P331" s="37">
        <f>IF(O331&lt;&gt;"Confirmed","",IF(AND(G331="E-signature",L331&lt;&gt;"E-signature",L331&lt;&gt;"Policy software record"),"Needs e-signature",IF(AND(G331="Signature (paper or e-sign)",L331&lt;&gt;"E-signature",L331&lt;&gt;"Signed paper form",L331&lt;&gt;"Policy software record"),"Needs signature",IF(L331="","Add how confirmed",IF(M331="","Add proof link","Complete")))))</f>
        <v/>
      </c>
      <c r="Q331" s="43">
        <f>IF(O331="Overdue",DATEDIF(J331,TODAY(),"d"),"")</f>
        <v/>
      </c>
    </row>
    <row r="332">
      <c r="B332" s="37">
        <f>IF($A332="","",IFERROR(INDEX(People!$B:$B,MATCH($A332,People!$A:$A,0)),""))</f>
        <v/>
      </c>
      <c r="C332" s="37">
        <f>IF($A332="","",IFERROR(INDEX(People!$C:$C,MATCH($A332,People!$A:$A,0)),""))</f>
        <v/>
      </c>
      <c r="D332" s="37">
        <f>IF($A332="","",IFERROR(INDEX(People!$D:$D,MATCH($A332,People!$A:$A,0)),""))</f>
        <v/>
      </c>
      <c r="G332" s="37">
        <f>IF($E332="","",IFERROR(INDEX(Policies!$E:$E,MATCH($E332,Policies!$A:$A,0)),""))</f>
        <v/>
      </c>
      <c r="J332" s="41">
        <f>IF(OR(I332="",G332="Inform only"),"",I332+IFERROR(INDEX(Policies!$G:$G,MATCH(E332,Policies!$A:$A,0)),14))</f>
        <v/>
      </c>
      <c r="N332" s="37">
        <f>IF(OR(E332="",K332=""),"",IFERROR(INDEX(Policies!$H:$H,MATCH(E332,Policies!$A:$A,0))&amp;" (v"&amp;F332&amp;")",""))</f>
        <v/>
      </c>
      <c r="O332" s="37">
        <f>IF(A332="","",IF(AND(F332&lt;&gt;"",IFERROR(INDEX(Policies!$B:$B,MATCH(E332,Policies!$A:$A,0))&amp;"","")&lt;&gt;"",F332&amp;""&lt;&gt;IFERROR(INDEX(Policies!$B:$B,MATCH(E332,Policies!$A:$A,0))&amp;"","")),IF(COUNTIFS($A$4:$A$503,A332,$E$4:$E$503,E332,$F$4:$F$503,IFERROR(INDEX(Policies!$B:$B,MATCH(E332,Policies!$A:$A,0))&amp;"",""))&gt;0,"Replaced","Needs new version"),IF(AND(G332="Inform only",I332&lt;&gt;""),"Informed",IF(K332&lt;&gt;"","Confirmed",IF(I332="","Not sent",IF(TODAY()&gt;J332,"Overdue","Pending"))))))</f>
        <v/>
      </c>
      <c r="P332" s="37">
        <f>IF(O332&lt;&gt;"Confirmed","",IF(AND(G332="E-signature",L332&lt;&gt;"E-signature",L332&lt;&gt;"Policy software record"),"Needs e-signature",IF(AND(G332="Signature (paper or e-sign)",L332&lt;&gt;"E-signature",L332&lt;&gt;"Signed paper form",L332&lt;&gt;"Policy software record"),"Needs signature",IF(L332="","Add how confirmed",IF(M332="","Add proof link","Complete")))))</f>
        <v/>
      </c>
      <c r="Q332" s="43">
        <f>IF(O332="Overdue",DATEDIF(J332,TODAY(),"d"),"")</f>
        <v/>
      </c>
    </row>
    <row r="333">
      <c r="B333" s="37">
        <f>IF($A333="","",IFERROR(INDEX(People!$B:$B,MATCH($A333,People!$A:$A,0)),""))</f>
        <v/>
      </c>
      <c r="C333" s="37">
        <f>IF($A333="","",IFERROR(INDEX(People!$C:$C,MATCH($A333,People!$A:$A,0)),""))</f>
        <v/>
      </c>
      <c r="D333" s="37">
        <f>IF($A333="","",IFERROR(INDEX(People!$D:$D,MATCH($A333,People!$A:$A,0)),""))</f>
        <v/>
      </c>
      <c r="G333" s="37">
        <f>IF($E333="","",IFERROR(INDEX(Policies!$E:$E,MATCH($E333,Policies!$A:$A,0)),""))</f>
        <v/>
      </c>
      <c r="J333" s="41">
        <f>IF(OR(I333="",G333="Inform only"),"",I333+IFERROR(INDEX(Policies!$G:$G,MATCH(E333,Policies!$A:$A,0)),14))</f>
        <v/>
      </c>
      <c r="N333" s="37">
        <f>IF(OR(E333="",K333=""),"",IFERROR(INDEX(Policies!$H:$H,MATCH(E333,Policies!$A:$A,0))&amp;" (v"&amp;F333&amp;")",""))</f>
        <v/>
      </c>
      <c r="O333" s="37">
        <f>IF(A333="","",IF(AND(F333&lt;&gt;"",IFERROR(INDEX(Policies!$B:$B,MATCH(E333,Policies!$A:$A,0))&amp;"","")&lt;&gt;"",F333&amp;""&lt;&gt;IFERROR(INDEX(Policies!$B:$B,MATCH(E333,Policies!$A:$A,0))&amp;"","")),IF(COUNTIFS($A$4:$A$503,A333,$E$4:$E$503,E333,$F$4:$F$503,IFERROR(INDEX(Policies!$B:$B,MATCH(E333,Policies!$A:$A,0))&amp;"",""))&gt;0,"Replaced","Needs new version"),IF(AND(G333="Inform only",I333&lt;&gt;""),"Informed",IF(K333&lt;&gt;"","Confirmed",IF(I333="","Not sent",IF(TODAY()&gt;J333,"Overdue","Pending"))))))</f>
        <v/>
      </c>
      <c r="P333" s="37">
        <f>IF(O333&lt;&gt;"Confirmed","",IF(AND(G333="E-signature",L333&lt;&gt;"E-signature",L333&lt;&gt;"Policy software record"),"Needs e-signature",IF(AND(G333="Signature (paper or e-sign)",L333&lt;&gt;"E-signature",L333&lt;&gt;"Signed paper form",L333&lt;&gt;"Policy software record"),"Needs signature",IF(L333="","Add how confirmed",IF(M333="","Add proof link","Complete")))))</f>
        <v/>
      </c>
      <c r="Q333" s="43">
        <f>IF(O333="Overdue",DATEDIF(J333,TODAY(),"d"),"")</f>
        <v/>
      </c>
    </row>
    <row r="334">
      <c r="B334" s="37">
        <f>IF($A334="","",IFERROR(INDEX(People!$B:$B,MATCH($A334,People!$A:$A,0)),""))</f>
        <v/>
      </c>
      <c r="C334" s="37">
        <f>IF($A334="","",IFERROR(INDEX(People!$C:$C,MATCH($A334,People!$A:$A,0)),""))</f>
        <v/>
      </c>
      <c r="D334" s="37">
        <f>IF($A334="","",IFERROR(INDEX(People!$D:$D,MATCH($A334,People!$A:$A,0)),""))</f>
        <v/>
      </c>
      <c r="G334" s="37">
        <f>IF($E334="","",IFERROR(INDEX(Policies!$E:$E,MATCH($E334,Policies!$A:$A,0)),""))</f>
        <v/>
      </c>
      <c r="J334" s="41">
        <f>IF(OR(I334="",G334="Inform only"),"",I334+IFERROR(INDEX(Policies!$G:$G,MATCH(E334,Policies!$A:$A,0)),14))</f>
        <v/>
      </c>
      <c r="N334" s="37">
        <f>IF(OR(E334="",K334=""),"",IFERROR(INDEX(Policies!$H:$H,MATCH(E334,Policies!$A:$A,0))&amp;" (v"&amp;F334&amp;")",""))</f>
        <v/>
      </c>
      <c r="O334" s="37">
        <f>IF(A334="","",IF(AND(F334&lt;&gt;"",IFERROR(INDEX(Policies!$B:$B,MATCH(E334,Policies!$A:$A,0))&amp;"","")&lt;&gt;"",F334&amp;""&lt;&gt;IFERROR(INDEX(Policies!$B:$B,MATCH(E334,Policies!$A:$A,0))&amp;"","")),IF(COUNTIFS($A$4:$A$503,A334,$E$4:$E$503,E334,$F$4:$F$503,IFERROR(INDEX(Policies!$B:$B,MATCH(E334,Policies!$A:$A,0))&amp;"",""))&gt;0,"Replaced","Needs new version"),IF(AND(G334="Inform only",I334&lt;&gt;""),"Informed",IF(K334&lt;&gt;"","Confirmed",IF(I334="","Not sent",IF(TODAY()&gt;J334,"Overdue","Pending"))))))</f>
        <v/>
      </c>
      <c r="P334" s="37">
        <f>IF(O334&lt;&gt;"Confirmed","",IF(AND(G334="E-signature",L334&lt;&gt;"E-signature",L334&lt;&gt;"Policy software record"),"Needs e-signature",IF(AND(G334="Signature (paper or e-sign)",L334&lt;&gt;"E-signature",L334&lt;&gt;"Signed paper form",L334&lt;&gt;"Policy software record"),"Needs signature",IF(L334="","Add how confirmed",IF(M334="","Add proof link","Complete")))))</f>
        <v/>
      </c>
      <c r="Q334" s="43">
        <f>IF(O334="Overdue",DATEDIF(J334,TODAY(),"d"),"")</f>
        <v/>
      </c>
    </row>
    <row r="335">
      <c r="B335" s="37">
        <f>IF($A335="","",IFERROR(INDEX(People!$B:$B,MATCH($A335,People!$A:$A,0)),""))</f>
        <v/>
      </c>
      <c r="C335" s="37">
        <f>IF($A335="","",IFERROR(INDEX(People!$C:$C,MATCH($A335,People!$A:$A,0)),""))</f>
        <v/>
      </c>
      <c r="D335" s="37">
        <f>IF($A335="","",IFERROR(INDEX(People!$D:$D,MATCH($A335,People!$A:$A,0)),""))</f>
        <v/>
      </c>
      <c r="G335" s="37">
        <f>IF($E335="","",IFERROR(INDEX(Policies!$E:$E,MATCH($E335,Policies!$A:$A,0)),""))</f>
        <v/>
      </c>
      <c r="J335" s="41">
        <f>IF(OR(I335="",G335="Inform only"),"",I335+IFERROR(INDEX(Policies!$G:$G,MATCH(E335,Policies!$A:$A,0)),14))</f>
        <v/>
      </c>
      <c r="N335" s="37">
        <f>IF(OR(E335="",K335=""),"",IFERROR(INDEX(Policies!$H:$H,MATCH(E335,Policies!$A:$A,0))&amp;" (v"&amp;F335&amp;")",""))</f>
        <v/>
      </c>
      <c r="O335" s="37">
        <f>IF(A335="","",IF(AND(F335&lt;&gt;"",IFERROR(INDEX(Policies!$B:$B,MATCH(E335,Policies!$A:$A,0))&amp;"","")&lt;&gt;"",F335&amp;""&lt;&gt;IFERROR(INDEX(Policies!$B:$B,MATCH(E335,Policies!$A:$A,0))&amp;"","")),IF(COUNTIFS($A$4:$A$503,A335,$E$4:$E$503,E335,$F$4:$F$503,IFERROR(INDEX(Policies!$B:$B,MATCH(E335,Policies!$A:$A,0))&amp;"",""))&gt;0,"Replaced","Needs new version"),IF(AND(G335="Inform only",I335&lt;&gt;""),"Informed",IF(K335&lt;&gt;"","Confirmed",IF(I335="","Not sent",IF(TODAY()&gt;J335,"Overdue","Pending"))))))</f>
        <v/>
      </c>
      <c r="P335" s="37">
        <f>IF(O335&lt;&gt;"Confirmed","",IF(AND(G335="E-signature",L335&lt;&gt;"E-signature",L335&lt;&gt;"Policy software record"),"Needs e-signature",IF(AND(G335="Signature (paper or e-sign)",L335&lt;&gt;"E-signature",L335&lt;&gt;"Signed paper form",L335&lt;&gt;"Policy software record"),"Needs signature",IF(L335="","Add how confirmed",IF(M335="","Add proof link","Complete")))))</f>
        <v/>
      </c>
      <c r="Q335" s="43">
        <f>IF(O335="Overdue",DATEDIF(J335,TODAY(),"d"),"")</f>
        <v/>
      </c>
    </row>
    <row r="336">
      <c r="B336" s="37">
        <f>IF($A336="","",IFERROR(INDEX(People!$B:$B,MATCH($A336,People!$A:$A,0)),""))</f>
        <v/>
      </c>
      <c r="C336" s="37">
        <f>IF($A336="","",IFERROR(INDEX(People!$C:$C,MATCH($A336,People!$A:$A,0)),""))</f>
        <v/>
      </c>
      <c r="D336" s="37">
        <f>IF($A336="","",IFERROR(INDEX(People!$D:$D,MATCH($A336,People!$A:$A,0)),""))</f>
        <v/>
      </c>
      <c r="G336" s="37">
        <f>IF($E336="","",IFERROR(INDEX(Policies!$E:$E,MATCH($E336,Policies!$A:$A,0)),""))</f>
        <v/>
      </c>
      <c r="J336" s="41">
        <f>IF(OR(I336="",G336="Inform only"),"",I336+IFERROR(INDEX(Policies!$G:$G,MATCH(E336,Policies!$A:$A,0)),14))</f>
        <v/>
      </c>
      <c r="N336" s="37">
        <f>IF(OR(E336="",K336=""),"",IFERROR(INDEX(Policies!$H:$H,MATCH(E336,Policies!$A:$A,0))&amp;" (v"&amp;F336&amp;")",""))</f>
        <v/>
      </c>
      <c r="O336" s="37">
        <f>IF(A336="","",IF(AND(F336&lt;&gt;"",IFERROR(INDEX(Policies!$B:$B,MATCH(E336,Policies!$A:$A,0))&amp;"","")&lt;&gt;"",F336&amp;""&lt;&gt;IFERROR(INDEX(Policies!$B:$B,MATCH(E336,Policies!$A:$A,0))&amp;"","")),IF(COUNTIFS($A$4:$A$503,A336,$E$4:$E$503,E336,$F$4:$F$503,IFERROR(INDEX(Policies!$B:$B,MATCH(E336,Policies!$A:$A,0))&amp;"",""))&gt;0,"Replaced","Needs new version"),IF(AND(G336="Inform only",I336&lt;&gt;""),"Informed",IF(K336&lt;&gt;"","Confirmed",IF(I336="","Not sent",IF(TODAY()&gt;J336,"Overdue","Pending"))))))</f>
        <v/>
      </c>
      <c r="P336" s="37">
        <f>IF(O336&lt;&gt;"Confirmed","",IF(AND(G336="E-signature",L336&lt;&gt;"E-signature",L336&lt;&gt;"Policy software record"),"Needs e-signature",IF(AND(G336="Signature (paper or e-sign)",L336&lt;&gt;"E-signature",L336&lt;&gt;"Signed paper form",L336&lt;&gt;"Policy software record"),"Needs signature",IF(L336="","Add how confirmed",IF(M336="","Add proof link","Complete")))))</f>
        <v/>
      </c>
      <c r="Q336" s="43">
        <f>IF(O336="Overdue",DATEDIF(J336,TODAY(),"d"),"")</f>
        <v/>
      </c>
    </row>
    <row r="337">
      <c r="B337" s="37">
        <f>IF($A337="","",IFERROR(INDEX(People!$B:$B,MATCH($A337,People!$A:$A,0)),""))</f>
        <v/>
      </c>
      <c r="C337" s="37">
        <f>IF($A337="","",IFERROR(INDEX(People!$C:$C,MATCH($A337,People!$A:$A,0)),""))</f>
        <v/>
      </c>
      <c r="D337" s="37">
        <f>IF($A337="","",IFERROR(INDEX(People!$D:$D,MATCH($A337,People!$A:$A,0)),""))</f>
        <v/>
      </c>
      <c r="G337" s="37">
        <f>IF($E337="","",IFERROR(INDEX(Policies!$E:$E,MATCH($E337,Policies!$A:$A,0)),""))</f>
        <v/>
      </c>
      <c r="J337" s="41">
        <f>IF(OR(I337="",G337="Inform only"),"",I337+IFERROR(INDEX(Policies!$G:$G,MATCH(E337,Policies!$A:$A,0)),14))</f>
        <v/>
      </c>
      <c r="N337" s="37">
        <f>IF(OR(E337="",K337=""),"",IFERROR(INDEX(Policies!$H:$H,MATCH(E337,Policies!$A:$A,0))&amp;" (v"&amp;F337&amp;")",""))</f>
        <v/>
      </c>
      <c r="O337" s="37">
        <f>IF(A337="","",IF(AND(F337&lt;&gt;"",IFERROR(INDEX(Policies!$B:$B,MATCH(E337,Policies!$A:$A,0))&amp;"","")&lt;&gt;"",F337&amp;""&lt;&gt;IFERROR(INDEX(Policies!$B:$B,MATCH(E337,Policies!$A:$A,0))&amp;"","")),IF(COUNTIFS($A$4:$A$503,A337,$E$4:$E$503,E337,$F$4:$F$503,IFERROR(INDEX(Policies!$B:$B,MATCH(E337,Policies!$A:$A,0))&amp;"",""))&gt;0,"Replaced","Needs new version"),IF(AND(G337="Inform only",I337&lt;&gt;""),"Informed",IF(K337&lt;&gt;"","Confirmed",IF(I337="","Not sent",IF(TODAY()&gt;J337,"Overdue","Pending"))))))</f>
        <v/>
      </c>
      <c r="P337" s="37">
        <f>IF(O337&lt;&gt;"Confirmed","",IF(AND(G337="E-signature",L337&lt;&gt;"E-signature",L337&lt;&gt;"Policy software record"),"Needs e-signature",IF(AND(G337="Signature (paper or e-sign)",L337&lt;&gt;"E-signature",L337&lt;&gt;"Signed paper form",L337&lt;&gt;"Policy software record"),"Needs signature",IF(L337="","Add how confirmed",IF(M337="","Add proof link","Complete")))))</f>
        <v/>
      </c>
      <c r="Q337" s="43">
        <f>IF(O337="Overdue",DATEDIF(J337,TODAY(),"d"),"")</f>
        <v/>
      </c>
    </row>
    <row r="338">
      <c r="B338" s="37">
        <f>IF($A338="","",IFERROR(INDEX(People!$B:$B,MATCH($A338,People!$A:$A,0)),""))</f>
        <v/>
      </c>
      <c r="C338" s="37">
        <f>IF($A338="","",IFERROR(INDEX(People!$C:$C,MATCH($A338,People!$A:$A,0)),""))</f>
        <v/>
      </c>
      <c r="D338" s="37">
        <f>IF($A338="","",IFERROR(INDEX(People!$D:$D,MATCH($A338,People!$A:$A,0)),""))</f>
        <v/>
      </c>
      <c r="G338" s="37">
        <f>IF($E338="","",IFERROR(INDEX(Policies!$E:$E,MATCH($E338,Policies!$A:$A,0)),""))</f>
        <v/>
      </c>
      <c r="J338" s="41">
        <f>IF(OR(I338="",G338="Inform only"),"",I338+IFERROR(INDEX(Policies!$G:$G,MATCH(E338,Policies!$A:$A,0)),14))</f>
        <v/>
      </c>
      <c r="N338" s="37">
        <f>IF(OR(E338="",K338=""),"",IFERROR(INDEX(Policies!$H:$H,MATCH(E338,Policies!$A:$A,0))&amp;" (v"&amp;F338&amp;")",""))</f>
        <v/>
      </c>
      <c r="O338" s="37">
        <f>IF(A338="","",IF(AND(F338&lt;&gt;"",IFERROR(INDEX(Policies!$B:$B,MATCH(E338,Policies!$A:$A,0))&amp;"","")&lt;&gt;"",F338&amp;""&lt;&gt;IFERROR(INDEX(Policies!$B:$B,MATCH(E338,Policies!$A:$A,0))&amp;"","")),IF(COUNTIFS($A$4:$A$503,A338,$E$4:$E$503,E338,$F$4:$F$503,IFERROR(INDEX(Policies!$B:$B,MATCH(E338,Policies!$A:$A,0))&amp;"",""))&gt;0,"Replaced","Needs new version"),IF(AND(G338="Inform only",I338&lt;&gt;""),"Informed",IF(K338&lt;&gt;"","Confirmed",IF(I338="","Not sent",IF(TODAY()&gt;J338,"Overdue","Pending"))))))</f>
        <v/>
      </c>
      <c r="P338" s="37">
        <f>IF(O338&lt;&gt;"Confirmed","",IF(AND(G338="E-signature",L338&lt;&gt;"E-signature",L338&lt;&gt;"Policy software record"),"Needs e-signature",IF(AND(G338="Signature (paper or e-sign)",L338&lt;&gt;"E-signature",L338&lt;&gt;"Signed paper form",L338&lt;&gt;"Policy software record"),"Needs signature",IF(L338="","Add how confirmed",IF(M338="","Add proof link","Complete")))))</f>
        <v/>
      </c>
      <c r="Q338" s="43">
        <f>IF(O338="Overdue",DATEDIF(J338,TODAY(),"d"),"")</f>
        <v/>
      </c>
    </row>
    <row r="339">
      <c r="B339" s="37">
        <f>IF($A339="","",IFERROR(INDEX(People!$B:$B,MATCH($A339,People!$A:$A,0)),""))</f>
        <v/>
      </c>
      <c r="C339" s="37">
        <f>IF($A339="","",IFERROR(INDEX(People!$C:$C,MATCH($A339,People!$A:$A,0)),""))</f>
        <v/>
      </c>
      <c r="D339" s="37">
        <f>IF($A339="","",IFERROR(INDEX(People!$D:$D,MATCH($A339,People!$A:$A,0)),""))</f>
        <v/>
      </c>
      <c r="G339" s="37">
        <f>IF($E339="","",IFERROR(INDEX(Policies!$E:$E,MATCH($E339,Policies!$A:$A,0)),""))</f>
        <v/>
      </c>
      <c r="J339" s="41">
        <f>IF(OR(I339="",G339="Inform only"),"",I339+IFERROR(INDEX(Policies!$G:$G,MATCH(E339,Policies!$A:$A,0)),14))</f>
        <v/>
      </c>
      <c r="N339" s="37">
        <f>IF(OR(E339="",K339=""),"",IFERROR(INDEX(Policies!$H:$H,MATCH(E339,Policies!$A:$A,0))&amp;" (v"&amp;F339&amp;")",""))</f>
        <v/>
      </c>
      <c r="O339" s="37">
        <f>IF(A339="","",IF(AND(F339&lt;&gt;"",IFERROR(INDEX(Policies!$B:$B,MATCH(E339,Policies!$A:$A,0))&amp;"","")&lt;&gt;"",F339&amp;""&lt;&gt;IFERROR(INDEX(Policies!$B:$B,MATCH(E339,Policies!$A:$A,0))&amp;"","")),IF(COUNTIFS($A$4:$A$503,A339,$E$4:$E$503,E339,$F$4:$F$503,IFERROR(INDEX(Policies!$B:$B,MATCH(E339,Policies!$A:$A,0))&amp;"",""))&gt;0,"Replaced","Needs new version"),IF(AND(G339="Inform only",I339&lt;&gt;""),"Informed",IF(K339&lt;&gt;"","Confirmed",IF(I339="","Not sent",IF(TODAY()&gt;J339,"Overdue","Pending"))))))</f>
        <v/>
      </c>
      <c r="P339" s="37">
        <f>IF(O339&lt;&gt;"Confirmed","",IF(AND(G339="E-signature",L339&lt;&gt;"E-signature",L339&lt;&gt;"Policy software record"),"Needs e-signature",IF(AND(G339="Signature (paper or e-sign)",L339&lt;&gt;"E-signature",L339&lt;&gt;"Signed paper form",L339&lt;&gt;"Policy software record"),"Needs signature",IF(L339="","Add how confirmed",IF(M339="","Add proof link","Complete")))))</f>
        <v/>
      </c>
      <c r="Q339" s="43">
        <f>IF(O339="Overdue",DATEDIF(J339,TODAY(),"d"),"")</f>
        <v/>
      </c>
    </row>
    <row r="340">
      <c r="B340" s="37">
        <f>IF($A340="","",IFERROR(INDEX(People!$B:$B,MATCH($A340,People!$A:$A,0)),""))</f>
        <v/>
      </c>
      <c r="C340" s="37">
        <f>IF($A340="","",IFERROR(INDEX(People!$C:$C,MATCH($A340,People!$A:$A,0)),""))</f>
        <v/>
      </c>
      <c r="D340" s="37">
        <f>IF($A340="","",IFERROR(INDEX(People!$D:$D,MATCH($A340,People!$A:$A,0)),""))</f>
        <v/>
      </c>
      <c r="G340" s="37">
        <f>IF($E340="","",IFERROR(INDEX(Policies!$E:$E,MATCH($E340,Policies!$A:$A,0)),""))</f>
        <v/>
      </c>
      <c r="J340" s="41">
        <f>IF(OR(I340="",G340="Inform only"),"",I340+IFERROR(INDEX(Policies!$G:$G,MATCH(E340,Policies!$A:$A,0)),14))</f>
        <v/>
      </c>
      <c r="N340" s="37">
        <f>IF(OR(E340="",K340=""),"",IFERROR(INDEX(Policies!$H:$H,MATCH(E340,Policies!$A:$A,0))&amp;" (v"&amp;F340&amp;")",""))</f>
        <v/>
      </c>
      <c r="O340" s="37">
        <f>IF(A340="","",IF(AND(F340&lt;&gt;"",IFERROR(INDEX(Policies!$B:$B,MATCH(E340,Policies!$A:$A,0))&amp;"","")&lt;&gt;"",F340&amp;""&lt;&gt;IFERROR(INDEX(Policies!$B:$B,MATCH(E340,Policies!$A:$A,0))&amp;"","")),IF(COUNTIFS($A$4:$A$503,A340,$E$4:$E$503,E340,$F$4:$F$503,IFERROR(INDEX(Policies!$B:$B,MATCH(E340,Policies!$A:$A,0))&amp;"",""))&gt;0,"Replaced","Needs new version"),IF(AND(G340="Inform only",I340&lt;&gt;""),"Informed",IF(K340&lt;&gt;"","Confirmed",IF(I340="","Not sent",IF(TODAY()&gt;J340,"Overdue","Pending"))))))</f>
        <v/>
      </c>
      <c r="P340" s="37">
        <f>IF(O340&lt;&gt;"Confirmed","",IF(AND(G340="E-signature",L340&lt;&gt;"E-signature",L340&lt;&gt;"Policy software record"),"Needs e-signature",IF(AND(G340="Signature (paper or e-sign)",L340&lt;&gt;"E-signature",L340&lt;&gt;"Signed paper form",L340&lt;&gt;"Policy software record"),"Needs signature",IF(L340="","Add how confirmed",IF(M340="","Add proof link","Complete")))))</f>
        <v/>
      </c>
      <c r="Q340" s="43">
        <f>IF(O340="Overdue",DATEDIF(J340,TODAY(),"d"),"")</f>
        <v/>
      </c>
    </row>
    <row r="341">
      <c r="B341" s="37">
        <f>IF($A341="","",IFERROR(INDEX(People!$B:$B,MATCH($A341,People!$A:$A,0)),""))</f>
        <v/>
      </c>
      <c r="C341" s="37">
        <f>IF($A341="","",IFERROR(INDEX(People!$C:$C,MATCH($A341,People!$A:$A,0)),""))</f>
        <v/>
      </c>
      <c r="D341" s="37">
        <f>IF($A341="","",IFERROR(INDEX(People!$D:$D,MATCH($A341,People!$A:$A,0)),""))</f>
        <v/>
      </c>
      <c r="G341" s="37">
        <f>IF($E341="","",IFERROR(INDEX(Policies!$E:$E,MATCH($E341,Policies!$A:$A,0)),""))</f>
        <v/>
      </c>
      <c r="J341" s="41">
        <f>IF(OR(I341="",G341="Inform only"),"",I341+IFERROR(INDEX(Policies!$G:$G,MATCH(E341,Policies!$A:$A,0)),14))</f>
        <v/>
      </c>
      <c r="N341" s="37">
        <f>IF(OR(E341="",K341=""),"",IFERROR(INDEX(Policies!$H:$H,MATCH(E341,Policies!$A:$A,0))&amp;" (v"&amp;F341&amp;")",""))</f>
        <v/>
      </c>
      <c r="O341" s="37">
        <f>IF(A341="","",IF(AND(F341&lt;&gt;"",IFERROR(INDEX(Policies!$B:$B,MATCH(E341,Policies!$A:$A,0))&amp;"","")&lt;&gt;"",F341&amp;""&lt;&gt;IFERROR(INDEX(Policies!$B:$B,MATCH(E341,Policies!$A:$A,0))&amp;"","")),IF(COUNTIFS($A$4:$A$503,A341,$E$4:$E$503,E341,$F$4:$F$503,IFERROR(INDEX(Policies!$B:$B,MATCH(E341,Policies!$A:$A,0))&amp;"",""))&gt;0,"Replaced","Needs new version"),IF(AND(G341="Inform only",I341&lt;&gt;""),"Informed",IF(K341&lt;&gt;"","Confirmed",IF(I341="","Not sent",IF(TODAY()&gt;J341,"Overdue","Pending"))))))</f>
        <v/>
      </c>
      <c r="P341" s="37">
        <f>IF(O341&lt;&gt;"Confirmed","",IF(AND(G341="E-signature",L341&lt;&gt;"E-signature",L341&lt;&gt;"Policy software record"),"Needs e-signature",IF(AND(G341="Signature (paper or e-sign)",L341&lt;&gt;"E-signature",L341&lt;&gt;"Signed paper form",L341&lt;&gt;"Policy software record"),"Needs signature",IF(L341="","Add how confirmed",IF(M341="","Add proof link","Complete")))))</f>
        <v/>
      </c>
      <c r="Q341" s="43">
        <f>IF(O341="Overdue",DATEDIF(J341,TODAY(),"d"),"")</f>
        <v/>
      </c>
    </row>
    <row r="342">
      <c r="B342" s="37">
        <f>IF($A342="","",IFERROR(INDEX(People!$B:$B,MATCH($A342,People!$A:$A,0)),""))</f>
        <v/>
      </c>
      <c r="C342" s="37">
        <f>IF($A342="","",IFERROR(INDEX(People!$C:$C,MATCH($A342,People!$A:$A,0)),""))</f>
        <v/>
      </c>
      <c r="D342" s="37">
        <f>IF($A342="","",IFERROR(INDEX(People!$D:$D,MATCH($A342,People!$A:$A,0)),""))</f>
        <v/>
      </c>
      <c r="G342" s="37">
        <f>IF($E342="","",IFERROR(INDEX(Policies!$E:$E,MATCH($E342,Policies!$A:$A,0)),""))</f>
        <v/>
      </c>
      <c r="J342" s="41">
        <f>IF(OR(I342="",G342="Inform only"),"",I342+IFERROR(INDEX(Policies!$G:$G,MATCH(E342,Policies!$A:$A,0)),14))</f>
        <v/>
      </c>
      <c r="N342" s="37">
        <f>IF(OR(E342="",K342=""),"",IFERROR(INDEX(Policies!$H:$H,MATCH(E342,Policies!$A:$A,0))&amp;" (v"&amp;F342&amp;")",""))</f>
        <v/>
      </c>
      <c r="O342" s="37">
        <f>IF(A342="","",IF(AND(F342&lt;&gt;"",IFERROR(INDEX(Policies!$B:$B,MATCH(E342,Policies!$A:$A,0))&amp;"","")&lt;&gt;"",F342&amp;""&lt;&gt;IFERROR(INDEX(Policies!$B:$B,MATCH(E342,Policies!$A:$A,0))&amp;"","")),IF(COUNTIFS($A$4:$A$503,A342,$E$4:$E$503,E342,$F$4:$F$503,IFERROR(INDEX(Policies!$B:$B,MATCH(E342,Policies!$A:$A,0))&amp;"",""))&gt;0,"Replaced","Needs new version"),IF(AND(G342="Inform only",I342&lt;&gt;""),"Informed",IF(K342&lt;&gt;"","Confirmed",IF(I342="","Not sent",IF(TODAY()&gt;J342,"Overdue","Pending"))))))</f>
        <v/>
      </c>
      <c r="P342" s="37">
        <f>IF(O342&lt;&gt;"Confirmed","",IF(AND(G342="E-signature",L342&lt;&gt;"E-signature",L342&lt;&gt;"Policy software record"),"Needs e-signature",IF(AND(G342="Signature (paper or e-sign)",L342&lt;&gt;"E-signature",L342&lt;&gt;"Signed paper form",L342&lt;&gt;"Policy software record"),"Needs signature",IF(L342="","Add how confirmed",IF(M342="","Add proof link","Complete")))))</f>
        <v/>
      </c>
      <c r="Q342" s="43">
        <f>IF(O342="Overdue",DATEDIF(J342,TODAY(),"d"),"")</f>
        <v/>
      </c>
    </row>
    <row r="343">
      <c r="B343" s="37">
        <f>IF($A343="","",IFERROR(INDEX(People!$B:$B,MATCH($A343,People!$A:$A,0)),""))</f>
        <v/>
      </c>
      <c r="C343" s="37">
        <f>IF($A343="","",IFERROR(INDEX(People!$C:$C,MATCH($A343,People!$A:$A,0)),""))</f>
        <v/>
      </c>
      <c r="D343" s="37">
        <f>IF($A343="","",IFERROR(INDEX(People!$D:$D,MATCH($A343,People!$A:$A,0)),""))</f>
        <v/>
      </c>
      <c r="G343" s="37">
        <f>IF($E343="","",IFERROR(INDEX(Policies!$E:$E,MATCH($E343,Policies!$A:$A,0)),""))</f>
        <v/>
      </c>
      <c r="J343" s="41">
        <f>IF(OR(I343="",G343="Inform only"),"",I343+IFERROR(INDEX(Policies!$G:$G,MATCH(E343,Policies!$A:$A,0)),14))</f>
        <v/>
      </c>
      <c r="N343" s="37">
        <f>IF(OR(E343="",K343=""),"",IFERROR(INDEX(Policies!$H:$H,MATCH(E343,Policies!$A:$A,0))&amp;" (v"&amp;F343&amp;")",""))</f>
        <v/>
      </c>
      <c r="O343" s="37">
        <f>IF(A343="","",IF(AND(F343&lt;&gt;"",IFERROR(INDEX(Policies!$B:$B,MATCH(E343,Policies!$A:$A,0))&amp;"","")&lt;&gt;"",F343&amp;""&lt;&gt;IFERROR(INDEX(Policies!$B:$B,MATCH(E343,Policies!$A:$A,0))&amp;"","")),IF(COUNTIFS($A$4:$A$503,A343,$E$4:$E$503,E343,$F$4:$F$503,IFERROR(INDEX(Policies!$B:$B,MATCH(E343,Policies!$A:$A,0))&amp;"",""))&gt;0,"Replaced","Needs new version"),IF(AND(G343="Inform only",I343&lt;&gt;""),"Informed",IF(K343&lt;&gt;"","Confirmed",IF(I343="","Not sent",IF(TODAY()&gt;J343,"Overdue","Pending"))))))</f>
        <v/>
      </c>
      <c r="P343" s="37">
        <f>IF(O343&lt;&gt;"Confirmed","",IF(AND(G343="E-signature",L343&lt;&gt;"E-signature",L343&lt;&gt;"Policy software record"),"Needs e-signature",IF(AND(G343="Signature (paper or e-sign)",L343&lt;&gt;"E-signature",L343&lt;&gt;"Signed paper form",L343&lt;&gt;"Policy software record"),"Needs signature",IF(L343="","Add how confirmed",IF(M343="","Add proof link","Complete")))))</f>
        <v/>
      </c>
      <c r="Q343" s="43">
        <f>IF(O343="Overdue",DATEDIF(J343,TODAY(),"d"),"")</f>
        <v/>
      </c>
    </row>
    <row r="344">
      <c r="B344" s="37">
        <f>IF($A344="","",IFERROR(INDEX(People!$B:$B,MATCH($A344,People!$A:$A,0)),""))</f>
        <v/>
      </c>
      <c r="C344" s="37">
        <f>IF($A344="","",IFERROR(INDEX(People!$C:$C,MATCH($A344,People!$A:$A,0)),""))</f>
        <v/>
      </c>
      <c r="D344" s="37">
        <f>IF($A344="","",IFERROR(INDEX(People!$D:$D,MATCH($A344,People!$A:$A,0)),""))</f>
        <v/>
      </c>
      <c r="G344" s="37">
        <f>IF($E344="","",IFERROR(INDEX(Policies!$E:$E,MATCH($E344,Policies!$A:$A,0)),""))</f>
        <v/>
      </c>
      <c r="J344" s="41">
        <f>IF(OR(I344="",G344="Inform only"),"",I344+IFERROR(INDEX(Policies!$G:$G,MATCH(E344,Policies!$A:$A,0)),14))</f>
        <v/>
      </c>
      <c r="N344" s="37">
        <f>IF(OR(E344="",K344=""),"",IFERROR(INDEX(Policies!$H:$H,MATCH(E344,Policies!$A:$A,0))&amp;" (v"&amp;F344&amp;")",""))</f>
        <v/>
      </c>
      <c r="O344" s="37">
        <f>IF(A344="","",IF(AND(F344&lt;&gt;"",IFERROR(INDEX(Policies!$B:$B,MATCH(E344,Policies!$A:$A,0))&amp;"","")&lt;&gt;"",F344&amp;""&lt;&gt;IFERROR(INDEX(Policies!$B:$B,MATCH(E344,Policies!$A:$A,0))&amp;"","")),IF(COUNTIFS($A$4:$A$503,A344,$E$4:$E$503,E344,$F$4:$F$503,IFERROR(INDEX(Policies!$B:$B,MATCH(E344,Policies!$A:$A,0))&amp;"",""))&gt;0,"Replaced","Needs new version"),IF(AND(G344="Inform only",I344&lt;&gt;""),"Informed",IF(K344&lt;&gt;"","Confirmed",IF(I344="","Not sent",IF(TODAY()&gt;J344,"Overdue","Pending"))))))</f>
        <v/>
      </c>
      <c r="P344" s="37">
        <f>IF(O344&lt;&gt;"Confirmed","",IF(AND(G344="E-signature",L344&lt;&gt;"E-signature",L344&lt;&gt;"Policy software record"),"Needs e-signature",IF(AND(G344="Signature (paper or e-sign)",L344&lt;&gt;"E-signature",L344&lt;&gt;"Signed paper form",L344&lt;&gt;"Policy software record"),"Needs signature",IF(L344="","Add how confirmed",IF(M344="","Add proof link","Complete")))))</f>
        <v/>
      </c>
      <c r="Q344" s="43">
        <f>IF(O344="Overdue",DATEDIF(J344,TODAY(),"d"),"")</f>
        <v/>
      </c>
    </row>
    <row r="345">
      <c r="B345" s="37">
        <f>IF($A345="","",IFERROR(INDEX(People!$B:$B,MATCH($A345,People!$A:$A,0)),""))</f>
        <v/>
      </c>
      <c r="C345" s="37">
        <f>IF($A345="","",IFERROR(INDEX(People!$C:$C,MATCH($A345,People!$A:$A,0)),""))</f>
        <v/>
      </c>
      <c r="D345" s="37">
        <f>IF($A345="","",IFERROR(INDEX(People!$D:$D,MATCH($A345,People!$A:$A,0)),""))</f>
        <v/>
      </c>
      <c r="G345" s="37">
        <f>IF($E345="","",IFERROR(INDEX(Policies!$E:$E,MATCH($E345,Policies!$A:$A,0)),""))</f>
        <v/>
      </c>
      <c r="J345" s="41">
        <f>IF(OR(I345="",G345="Inform only"),"",I345+IFERROR(INDEX(Policies!$G:$G,MATCH(E345,Policies!$A:$A,0)),14))</f>
        <v/>
      </c>
      <c r="N345" s="37">
        <f>IF(OR(E345="",K345=""),"",IFERROR(INDEX(Policies!$H:$H,MATCH(E345,Policies!$A:$A,0))&amp;" (v"&amp;F345&amp;")",""))</f>
        <v/>
      </c>
      <c r="O345" s="37">
        <f>IF(A345="","",IF(AND(F345&lt;&gt;"",IFERROR(INDEX(Policies!$B:$B,MATCH(E345,Policies!$A:$A,0))&amp;"","")&lt;&gt;"",F345&amp;""&lt;&gt;IFERROR(INDEX(Policies!$B:$B,MATCH(E345,Policies!$A:$A,0))&amp;"","")),IF(COUNTIFS($A$4:$A$503,A345,$E$4:$E$503,E345,$F$4:$F$503,IFERROR(INDEX(Policies!$B:$B,MATCH(E345,Policies!$A:$A,0))&amp;"",""))&gt;0,"Replaced","Needs new version"),IF(AND(G345="Inform only",I345&lt;&gt;""),"Informed",IF(K345&lt;&gt;"","Confirmed",IF(I345="","Not sent",IF(TODAY()&gt;J345,"Overdue","Pending"))))))</f>
        <v/>
      </c>
      <c r="P345" s="37">
        <f>IF(O345&lt;&gt;"Confirmed","",IF(AND(G345="E-signature",L345&lt;&gt;"E-signature",L345&lt;&gt;"Policy software record"),"Needs e-signature",IF(AND(G345="Signature (paper or e-sign)",L345&lt;&gt;"E-signature",L345&lt;&gt;"Signed paper form",L345&lt;&gt;"Policy software record"),"Needs signature",IF(L345="","Add how confirmed",IF(M345="","Add proof link","Complete")))))</f>
        <v/>
      </c>
      <c r="Q345" s="43">
        <f>IF(O345="Overdue",DATEDIF(J345,TODAY(),"d"),"")</f>
        <v/>
      </c>
    </row>
    <row r="346">
      <c r="B346" s="37">
        <f>IF($A346="","",IFERROR(INDEX(People!$B:$B,MATCH($A346,People!$A:$A,0)),""))</f>
        <v/>
      </c>
      <c r="C346" s="37">
        <f>IF($A346="","",IFERROR(INDEX(People!$C:$C,MATCH($A346,People!$A:$A,0)),""))</f>
        <v/>
      </c>
      <c r="D346" s="37">
        <f>IF($A346="","",IFERROR(INDEX(People!$D:$D,MATCH($A346,People!$A:$A,0)),""))</f>
        <v/>
      </c>
      <c r="G346" s="37">
        <f>IF($E346="","",IFERROR(INDEX(Policies!$E:$E,MATCH($E346,Policies!$A:$A,0)),""))</f>
        <v/>
      </c>
      <c r="J346" s="41">
        <f>IF(OR(I346="",G346="Inform only"),"",I346+IFERROR(INDEX(Policies!$G:$G,MATCH(E346,Policies!$A:$A,0)),14))</f>
        <v/>
      </c>
      <c r="N346" s="37">
        <f>IF(OR(E346="",K346=""),"",IFERROR(INDEX(Policies!$H:$H,MATCH(E346,Policies!$A:$A,0))&amp;" (v"&amp;F346&amp;")",""))</f>
        <v/>
      </c>
      <c r="O346" s="37">
        <f>IF(A346="","",IF(AND(F346&lt;&gt;"",IFERROR(INDEX(Policies!$B:$B,MATCH(E346,Policies!$A:$A,0))&amp;"","")&lt;&gt;"",F346&amp;""&lt;&gt;IFERROR(INDEX(Policies!$B:$B,MATCH(E346,Policies!$A:$A,0))&amp;"","")),IF(COUNTIFS($A$4:$A$503,A346,$E$4:$E$503,E346,$F$4:$F$503,IFERROR(INDEX(Policies!$B:$B,MATCH(E346,Policies!$A:$A,0))&amp;"",""))&gt;0,"Replaced","Needs new version"),IF(AND(G346="Inform only",I346&lt;&gt;""),"Informed",IF(K346&lt;&gt;"","Confirmed",IF(I346="","Not sent",IF(TODAY()&gt;J346,"Overdue","Pending"))))))</f>
        <v/>
      </c>
      <c r="P346" s="37">
        <f>IF(O346&lt;&gt;"Confirmed","",IF(AND(G346="E-signature",L346&lt;&gt;"E-signature",L346&lt;&gt;"Policy software record"),"Needs e-signature",IF(AND(G346="Signature (paper or e-sign)",L346&lt;&gt;"E-signature",L346&lt;&gt;"Signed paper form",L346&lt;&gt;"Policy software record"),"Needs signature",IF(L346="","Add how confirmed",IF(M346="","Add proof link","Complete")))))</f>
        <v/>
      </c>
      <c r="Q346" s="43">
        <f>IF(O346="Overdue",DATEDIF(J346,TODAY(),"d"),"")</f>
        <v/>
      </c>
    </row>
    <row r="347">
      <c r="B347" s="37">
        <f>IF($A347="","",IFERROR(INDEX(People!$B:$B,MATCH($A347,People!$A:$A,0)),""))</f>
        <v/>
      </c>
      <c r="C347" s="37">
        <f>IF($A347="","",IFERROR(INDEX(People!$C:$C,MATCH($A347,People!$A:$A,0)),""))</f>
        <v/>
      </c>
      <c r="D347" s="37">
        <f>IF($A347="","",IFERROR(INDEX(People!$D:$D,MATCH($A347,People!$A:$A,0)),""))</f>
        <v/>
      </c>
      <c r="G347" s="37">
        <f>IF($E347="","",IFERROR(INDEX(Policies!$E:$E,MATCH($E347,Policies!$A:$A,0)),""))</f>
        <v/>
      </c>
      <c r="J347" s="41">
        <f>IF(OR(I347="",G347="Inform only"),"",I347+IFERROR(INDEX(Policies!$G:$G,MATCH(E347,Policies!$A:$A,0)),14))</f>
        <v/>
      </c>
      <c r="N347" s="37">
        <f>IF(OR(E347="",K347=""),"",IFERROR(INDEX(Policies!$H:$H,MATCH(E347,Policies!$A:$A,0))&amp;" (v"&amp;F347&amp;")",""))</f>
        <v/>
      </c>
      <c r="O347" s="37">
        <f>IF(A347="","",IF(AND(F347&lt;&gt;"",IFERROR(INDEX(Policies!$B:$B,MATCH(E347,Policies!$A:$A,0))&amp;"","")&lt;&gt;"",F347&amp;""&lt;&gt;IFERROR(INDEX(Policies!$B:$B,MATCH(E347,Policies!$A:$A,0))&amp;"","")),IF(COUNTIFS($A$4:$A$503,A347,$E$4:$E$503,E347,$F$4:$F$503,IFERROR(INDEX(Policies!$B:$B,MATCH(E347,Policies!$A:$A,0))&amp;"",""))&gt;0,"Replaced","Needs new version"),IF(AND(G347="Inform only",I347&lt;&gt;""),"Informed",IF(K347&lt;&gt;"","Confirmed",IF(I347="","Not sent",IF(TODAY()&gt;J347,"Overdue","Pending"))))))</f>
        <v/>
      </c>
      <c r="P347" s="37">
        <f>IF(O347&lt;&gt;"Confirmed","",IF(AND(G347="E-signature",L347&lt;&gt;"E-signature",L347&lt;&gt;"Policy software record"),"Needs e-signature",IF(AND(G347="Signature (paper or e-sign)",L347&lt;&gt;"E-signature",L347&lt;&gt;"Signed paper form",L347&lt;&gt;"Policy software record"),"Needs signature",IF(L347="","Add how confirmed",IF(M347="","Add proof link","Complete")))))</f>
        <v/>
      </c>
      <c r="Q347" s="43">
        <f>IF(O347="Overdue",DATEDIF(J347,TODAY(),"d"),"")</f>
        <v/>
      </c>
    </row>
    <row r="348">
      <c r="B348" s="37">
        <f>IF($A348="","",IFERROR(INDEX(People!$B:$B,MATCH($A348,People!$A:$A,0)),""))</f>
        <v/>
      </c>
      <c r="C348" s="37">
        <f>IF($A348="","",IFERROR(INDEX(People!$C:$C,MATCH($A348,People!$A:$A,0)),""))</f>
        <v/>
      </c>
      <c r="D348" s="37">
        <f>IF($A348="","",IFERROR(INDEX(People!$D:$D,MATCH($A348,People!$A:$A,0)),""))</f>
        <v/>
      </c>
      <c r="G348" s="37">
        <f>IF($E348="","",IFERROR(INDEX(Policies!$E:$E,MATCH($E348,Policies!$A:$A,0)),""))</f>
        <v/>
      </c>
      <c r="J348" s="41">
        <f>IF(OR(I348="",G348="Inform only"),"",I348+IFERROR(INDEX(Policies!$G:$G,MATCH(E348,Policies!$A:$A,0)),14))</f>
        <v/>
      </c>
      <c r="N348" s="37">
        <f>IF(OR(E348="",K348=""),"",IFERROR(INDEX(Policies!$H:$H,MATCH(E348,Policies!$A:$A,0))&amp;" (v"&amp;F348&amp;")",""))</f>
        <v/>
      </c>
      <c r="O348" s="37">
        <f>IF(A348="","",IF(AND(F348&lt;&gt;"",IFERROR(INDEX(Policies!$B:$B,MATCH(E348,Policies!$A:$A,0))&amp;"","")&lt;&gt;"",F348&amp;""&lt;&gt;IFERROR(INDEX(Policies!$B:$B,MATCH(E348,Policies!$A:$A,0))&amp;"","")),IF(COUNTIFS($A$4:$A$503,A348,$E$4:$E$503,E348,$F$4:$F$503,IFERROR(INDEX(Policies!$B:$B,MATCH(E348,Policies!$A:$A,0))&amp;"",""))&gt;0,"Replaced","Needs new version"),IF(AND(G348="Inform only",I348&lt;&gt;""),"Informed",IF(K348&lt;&gt;"","Confirmed",IF(I348="","Not sent",IF(TODAY()&gt;J348,"Overdue","Pending"))))))</f>
        <v/>
      </c>
      <c r="P348" s="37">
        <f>IF(O348&lt;&gt;"Confirmed","",IF(AND(G348="E-signature",L348&lt;&gt;"E-signature",L348&lt;&gt;"Policy software record"),"Needs e-signature",IF(AND(G348="Signature (paper or e-sign)",L348&lt;&gt;"E-signature",L348&lt;&gt;"Signed paper form",L348&lt;&gt;"Policy software record"),"Needs signature",IF(L348="","Add how confirmed",IF(M348="","Add proof link","Complete")))))</f>
        <v/>
      </c>
      <c r="Q348" s="43">
        <f>IF(O348="Overdue",DATEDIF(J348,TODAY(),"d"),"")</f>
        <v/>
      </c>
    </row>
    <row r="349">
      <c r="B349" s="37">
        <f>IF($A349="","",IFERROR(INDEX(People!$B:$B,MATCH($A349,People!$A:$A,0)),""))</f>
        <v/>
      </c>
      <c r="C349" s="37">
        <f>IF($A349="","",IFERROR(INDEX(People!$C:$C,MATCH($A349,People!$A:$A,0)),""))</f>
        <v/>
      </c>
      <c r="D349" s="37">
        <f>IF($A349="","",IFERROR(INDEX(People!$D:$D,MATCH($A349,People!$A:$A,0)),""))</f>
        <v/>
      </c>
      <c r="G349" s="37">
        <f>IF($E349="","",IFERROR(INDEX(Policies!$E:$E,MATCH($E349,Policies!$A:$A,0)),""))</f>
        <v/>
      </c>
      <c r="J349" s="41">
        <f>IF(OR(I349="",G349="Inform only"),"",I349+IFERROR(INDEX(Policies!$G:$G,MATCH(E349,Policies!$A:$A,0)),14))</f>
        <v/>
      </c>
      <c r="N349" s="37">
        <f>IF(OR(E349="",K349=""),"",IFERROR(INDEX(Policies!$H:$H,MATCH(E349,Policies!$A:$A,0))&amp;" (v"&amp;F349&amp;")",""))</f>
        <v/>
      </c>
      <c r="O349" s="37">
        <f>IF(A349="","",IF(AND(F349&lt;&gt;"",IFERROR(INDEX(Policies!$B:$B,MATCH(E349,Policies!$A:$A,0))&amp;"","")&lt;&gt;"",F349&amp;""&lt;&gt;IFERROR(INDEX(Policies!$B:$B,MATCH(E349,Policies!$A:$A,0))&amp;"","")),IF(COUNTIFS($A$4:$A$503,A349,$E$4:$E$503,E349,$F$4:$F$503,IFERROR(INDEX(Policies!$B:$B,MATCH(E349,Policies!$A:$A,0))&amp;"",""))&gt;0,"Replaced","Needs new version"),IF(AND(G349="Inform only",I349&lt;&gt;""),"Informed",IF(K349&lt;&gt;"","Confirmed",IF(I349="","Not sent",IF(TODAY()&gt;J349,"Overdue","Pending"))))))</f>
        <v/>
      </c>
      <c r="P349" s="37">
        <f>IF(O349&lt;&gt;"Confirmed","",IF(AND(G349="E-signature",L349&lt;&gt;"E-signature",L349&lt;&gt;"Policy software record"),"Needs e-signature",IF(AND(G349="Signature (paper or e-sign)",L349&lt;&gt;"E-signature",L349&lt;&gt;"Signed paper form",L349&lt;&gt;"Policy software record"),"Needs signature",IF(L349="","Add how confirmed",IF(M349="","Add proof link","Complete")))))</f>
        <v/>
      </c>
      <c r="Q349" s="43">
        <f>IF(O349="Overdue",DATEDIF(J349,TODAY(),"d"),"")</f>
        <v/>
      </c>
    </row>
    <row r="350">
      <c r="B350" s="37">
        <f>IF($A350="","",IFERROR(INDEX(People!$B:$B,MATCH($A350,People!$A:$A,0)),""))</f>
        <v/>
      </c>
      <c r="C350" s="37">
        <f>IF($A350="","",IFERROR(INDEX(People!$C:$C,MATCH($A350,People!$A:$A,0)),""))</f>
        <v/>
      </c>
      <c r="D350" s="37">
        <f>IF($A350="","",IFERROR(INDEX(People!$D:$D,MATCH($A350,People!$A:$A,0)),""))</f>
        <v/>
      </c>
      <c r="G350" s="37">
        <f>IF($E350="","",IFERROR(INDEX(Policies!$E:$E,MATCH($E350,Policies!$A:$A,0)),""))</f>
        <v/>
      </c>
      <c r="J350" s="41">
        <f>IF(OR(I350="",G350="Inform only"),"",I350+IFERROR(INDEX(Policies!$G:$G,MATCH(E350,Policies!$A:$A,0)),14))</f>
        <v/>
      </c>
      <c r="N350" s="37">
        <f>IF(OR(E350="",K350=""),"",IFERROR(INDEX(Policies!$H:$H,MATCH(E350,Policies!$A:$A,0))&amp;" (v"&amp;F350&amp;")",""))</f>
        <v/>
      </c>
      <c r="O350" s="37">
        <f>IF(A350="","",IF(AND(F350&lt;&gt;"",IFERROR(INDEX(Policies!$B:$B,MATCH(E350,Policies!$A:$A,0))&amp;"","")&lt;&gt;"",F350&amp;""&lt;&gt;IFERROR(INDEX(Policies!$B:$B,MATCH(E350,Policies!$A:$A,0))&amp;"","")),IF(COUNTIFS($A$4:$A$503,A350,$E$4:$E$503,E350,$F$4:$F$503,IFERROR(INDEX(Policies!$B:$B,MATCH(E350,Policies!$A:$A,0))&amp;"",""))&gt;0,"Replaced","Needs new version"),IF(AND(G350="Inform only",I350&lt;&gt;""),"Informed",IF(K350&lt;&gt;"","Confirmed",IF(I350="","Not sent",IF(TODAY()&gt;J350,"Overdue","Pending"))))))</f>
        <v/>
      </c>
      <c r="P350" s="37">
        <f>IF(O350&lt;&gt;"Confirmed","",IF(AND(G350="E-signature",L350&lt;&gt;"E-signature",L350&lt;&gt;"Policy software record"),"Needs e-signature",IF(AND(G350="Signature (paper or e-sign)",L350&lt;&gt;"E-signature",L350&lt;&gt;"Signed paper form",L350&lt;&gt;"Policy software record"),"Needs signature",IF(L350="","Add how confirmed",IF(M350="","Add proof link","Complete")))))</f>
        <v/>
      </c>
      <c r="Q350" s="43">
        <f>IF(O350="Overdue",DATEDIF(J350,TODAY(),"d"),"")</f>
        <v/>
      </c>
    </row>
    <row r="351">
      <c r="B351" s="37">
        <f>IF($A351="","",IFERROR(INDEX(People!$B:$B,MATCH($A351,People!$A:$A,0)),""))</f>
        <v/>
      </c>
      <c r="C351" s="37">
        <f>IF($A351="","",IFERROR(INDEX(People!$C:$C,MATCH($A351,People!$A:$A,0)),""))</f>
        <v/>
      </c>
      <c r="D351" s="37">
        <f>IF($A351="","",IFERROR(INDEX(People!$D:$D,MATCH($A351,People!$A:$A,0)),""))</f>
        <v/>
      </c>
      <c r="G351" s="37">
        <f>IF($E351="","",IFERROR(INDEX(Policies!$E:$E,MATCH($E351,Policies!$A:$A,0)),""))</f>
        <v/>
      </c>
      <c r="J351" s="41">
        <f>IF(OR(I351="",G351="Inform only"),"",I351+IFERROR(INDEX(Policies!$G:$G,MATCH(E351,Policies!$A:$A,0)),14))</f>
        <v/>
      </c>
      <c r="N351" s="37">
        <f>IF(OR(E351="",K351=""),"",IFERROR(INDEX(Policies!$H:$H,MATCH(E351,Policies!$A:$A,0))&amp;" (v"&amp;F351&amp;")",""))</f>
        <v/>
      </c>
      <c r="O351" s="37">
        <f>IF(A351="","",IF(AND(F351&lt;&gt;"",IFERROR(INDEX(Policies!$B:$B,MATCH(E351,Policies!$A:$A,0))&amp;"","")&lt;&gt;"",F351&amp;""&lt;&gt;IFERROR(INDEX(Policies!$B:$B,MATCH(E351,Policies!$A:$A,0))&amp;"","")),IF(COUNTIFS($A$4:$A$503,A351,$E$4:$E$503,E351,$F$4:$F$503,IFERROR(INDEX(Policies!$B:$B,MATCH(E351,Policies!$A:$A,0))&amp;"",""))&gt;0,"Replaced","Needs new version"),IF(AND(G351="Inform only",I351&lt;&gt;""),"Informed",IF(K351&lt;&gt;"","Confirmed",IF(I351="","Not sent",IF(TODAY()&gt;J351,"Overdue","Pending"))))))</f>
        <v/>
      </c>
      <c r="P351" s="37">
        <f>IF(O351&lt;&gt;"Confirmed","",IF(AND(G351="E-signature",L351&lt;&gt;"E-signature",L351&lt;&gt;"Policy software record"),"Needs e-signature",IF(AND(G351="Signature (paper or e-sign)",L351&lt;&gt;"E-signature",L351&lt;&gt;"Signed paper form",L351&lt;&gt;"Policy software record"),"Needs signature",IF(L351="","Add how confirmed",IF(M351="","Add proof link","Complete")))))</f>
        <v/>
      </c>
      <c r="Q351" s="43">
        <f>IF(O351="Overdue",DATEDIF(J351,TODAY(),"d"),"")</f>
        <v/>
      </c>
    </row>
    <row r="352">
      <c r="B352" s="37">
        <f>IF($A352="","",IFERROR(INDEX(People!$B:$B,MATCH($A352,People!$A:$A,0)),""))</f>
        <v/>
      </c>
      <c r="C352" s="37">
        <f>IF($A352="","",IFERROR(INDEX(People!$C:$C,MATCH($A352,People!$A:$A,0)),""))</f>
        <v/>
      </c>
      <c r="D352" s="37">
        <f>IF($A352="","",IFERROR(INDEX(People!$D:$D,MATCH($A352,People!$A:$A,0)),""))</f>
        <v/>
      </c>
      <c r="G352" s="37">
        <f>IF($E352="","",IFERROR(INDEX(Policies!$E:$E,MATCH($E352,Policies!$A:$A,0)),""))</f>
        <v/>
      </c>
      <c r="J352" s="41">
        <f>IF(OR(I352="",G352="Inform only"),"",I352+IFERROR(INDEX(Policies!$G:$G,MATCH(E352,Policies!$A:$A,0)),14))</f>
        <v/>
      </c>
      <c r="N352" s="37">
        <f>IF(OR(E352="",K352=""),"",IFERROR(INDEX(Policies!$H:$H,MATCH(E352,Policies!$A:$A,0))&amp;" (v"&amp;F352&amp;")",""))</f>
        <v/>
      </c>
      <c r="O352" s="37">
        <f>IF(A352="","",IF(AND(F352&lt;&gt;"",IFERROR(INDEX(Policies!$B:$B,MATCH(E352,Policies!$A:$A,0))&amp;"","")&lt;&gt;"",F352&amp;""&lt;&gt;IFERROR(INDEX(Policies!$B:$B,MATCH(E352,Policies!$A:$A,0))&amp;"","")),IF(COUNTIFS($A$4:$A$503,A352,$E$4:$E$503,E352,$F$4:$F$503,IFERROR(INDEX(Policies!$B:$B,MATCH(E352,Policies!$A:$A,0))&amp;"",""))&gt;0,"Replaced","Needs new version"),IF(AND(G352="Inform only",I352&lt;&gt;""),"Informed",IF(K352&lt;&gt;"","Confirmed",IF(I352="","Not sent",IF(TODAY()&gt;J352,"Overdue","Pending"))))))</f>
        <v/>
      </c>
      <c r="P352" s="37">
        <f>IF(O352&lt;&gt;"Confirmed","",IF(AND(G352="E-signature",L352&lt;&gt;"E-signature",L352&lt;&gt;"Policy software record"),"Needs e-signature",IF(AND(G352="Signature (paper or e-sign)",L352&lt;&gt;"E-signature",L352&lt;&gt;"Signed paper form",L352&lt;&gt;"Policy software record"),"Needs signature",IF(L352="","Add how confirmed",IF(M352="","Add proof link","Complete")))))</f>
        <v/>
      </c>
      <c r="Q352" s="43">
        <f>IF(O352="Overdue",DATEDIF(J352,TODAY(),"d"),"")</f>
        <v/>
      </c>
    </row>
    <row r="353">
      <c r="B353" s="37">
        <f>IF($A353="","",IFERROR(INDEX(People!$B:$B,MATCH($A353,People!$A:$A,0)),""))</f>
        <v/>
      </c>
      <c r="C353" s="37">
        <f>IF($A353="","",IFERROR(INDEX(People!$C:$C,MATCH($A353,People!$A:$A,0)),""))</f>
        <v/>
      </c>
      <c r="D353" s="37">
        <f>IF($A353="","",IFERROR(INDEX(People!$D:$D,MATCH($A353,People!$A:$A,0)),""))</f>
        <v/>
      </c>
      <c r="G353" s="37">
        <f>IF($E353="","",IFERROR(INDEX(Policies!$E:$E,MATCH($E353,Policies!$A:$A,0)),""))</f>
        <v/>
      </c>
      <c r="J353" s="41">
        <f>IF(OR(I353="",G353="Inform only"),"",I353+IFERROR(INDEX(Policies!$G:$G,MATCH(E353,Policies!$A:$A,0)),14))</f>
        <v/>
      </c>
      <c r="N353" s="37">
        <f>IF(OR(E353="",K353=""),"",IFERROR(INDEX(Policies!$H:$H,MATCH(E353,Policies!$A:$A,0))&amp;" (v"&amp;F353&amp;")",""))</f>
        <v/>
      </c>
      <c r="O353" s="37">
        <f>IF(A353="","",IF(AND(F353&lt;&gt;"",IFERROR(INDEX(Policies!$B:$B,MATCH(E353,Policies!$A:$A,0))&amp;"","")&lt;&gt;"",F353&amp;""&lt;&gt;IFERROR(INDEX(Policies!$B:$B,MATCH(E353,Policies!$A:$A,0))&amp;"","")),IF(COUNTIFS($A$4:$A$503,A353,$E$4:$E$503,E353,$F$4:$F$503,IFERROR(INDEX(Policies!$B:$B,MATCH(E353,Policies!$A:$A,0))&amp;"",""))&gt;0,"Replaced","Needs new version"),IF(AND(G353="Inform only",I353&lt;&gt;""),"Informed",IF(K353&lt;&gt;"","Confirmed",IF(I353="","Not sent",IF(TODAY()&gt;J353,"Overdue","Pending"))))))</f>
        <v/>
      </c>
      <c r="P353" s="37">
        <f>IF(O353&lt;&gt;"Confirmed","",IF(AND(G353="E-signature",L353&lt;&gt;"E-signature",L353&lt;&gt;"Policy software record"),"Needs e-signature",IF(AND(G353="Signature (paper or e-sign)",L353&lt;&gt;"E-signature",L353&lt;&gt;"Signed paper form",L353&lt;&gt;"Policy software record"),"Needs signature",IF(L353="","Add how confirmed",IF(M353="","Add proof link","Complete")))))</f>
        <v/>
      </c>
      <c r="Q353" s="43">
        <f>IF(O353="Overdue",DATEDIF(J353,TODAY(),"d"),"")</f>
        <v/>
      </c>
    </row>
    <row r="354">
      <c r="B354" s="37">
        <f>IF($A354="","",IFERROR(INDEX(People!$B:$B,MATCH($A354,People!$A:$A,0)),""))</f>
        <v/>
      </c>
      <c r="C354" s="37">
        <f>IF($A354="","",IFERROR(INDEX(People!$C:$C,MATCH($A354,People!$A:$A,0)),""))</f>
        <v/>
      </c>
      <c r="D354" s="37">
        <f>IF($A354="","",IFERROR(INDEX(People!$D:$D,MATCH($A354,People!$A:$A,0)),""))</f>
        <v/>
      </c>
      <c r="G354" s="37">
        <f>IF($E354="","",IFERROR(INDEX(Policies!$E:$E,MATCH($E354,Policies!$A:$A,0)),""))</f>
        <v/>
      </c>
      <c r="J354" s="41">
        <f>IF(OR(I354="",G354="Inform only"),"",I354+IFERROR(INDEX(Policies!$G:$G,MATCH(E354,Policies!$A:$A,0)),14))</f>
        <v/>
      </c>
      <c r="N354" s="37">
        <f>IF(OR(E354="",K354=""),"",IFERROR(INDEX(Policies!$H:$H,MATCH(E354,Policies!$A:$A,0))&amp;" (v"&amp;F354&amp;")",""))</f>
        <v/>
      </c>
      <c r="O354" s="37">
        <f>IF(A354="","",IF(AND(F354&lt;&gt;"",IFERROR(INDEX(Policies!$B:$B,MATCH(E354,Policies!$A:$A,0))&amp;"","")&lt;&gt;"",F354&amp;""&lt;&gt;IFERROR(INDEX(Policies!$B:$B,MATCH(E354,Policies!$A:$A,0))&amp;"","")),IF(COUNTIFS($A$4:$A$503,A354,$E$4:$E$503,E354,$F$4:$F$503,IFERROR(INDEX(Policies!$B:$B,MATCH(E354,Policies!$A:$A,0))&amp;"",""))&gt;0,"Replaced","Needs new version"),IF(AND(G354="Inform only",I354&lt;&gt;""),"Informed",IF(K354&lt;&gt;"","Confirmed",IF(I354="","Not sent",IF(TODAY()&gt;J354,"Overdue","Pending"))))))</f>
        <v/>
      </c>
      <c r="P354" s="37">
        <f>IF(O354&lt;&gt;"Confirmed","",IF(AND(G354="E-signature",L354&lt;&gt;"E-signature",L354&lt;&gt;"Policy software record"),"Needs e-signature",IF(AND(G354="Signature (paper or e-sign)",L354&lt;&gt;"E-signature",L354&lt;&gt;"Signed paper form",L354&lt;&gt;"Policy software record"),"Needs signature",IF(L354="","Add how confirmed",IF(M354="","Add proof link","Complete")))))</f>
        <v/>
      </c>
      <c r="Q354" s="43">
        <f>IF(O354="Overdue",DATEDIF(J354,TODAY(),"d"),"")</f>
        <v/>
      </c>
    </row>
    <row r="355">
      <c r="B355" s="37">
        <f>IF($A355="","",IFERROR(INDEX(People!$B:$B,MATCH($A355,People!$A:$A,0)),""))</f>
        <v/>
      </c>
      <c r="C355" s="37">
        <f>IF($A355="","",IFERROR(INDEX(People!$C:$C,MATCH($A355,People!$A:$A,0)),""))</f>
        <v/>
      </c>
      <c r="D355" s="37">
        <f>IF($A355="","",IFERROR(INDEX(People!$D:$D,MATCH($A355,People!$A:$A,0)),""))</f>
        <v/>
      </c>
      <c r="G355" s="37">
        <f>IF($E355="","",IFERROR(INDEX(Policies!$E:$E,MATCH($E355,Policies!$A:$A,0)),""))</f>
        <v/>
      </c>
      <c r="J355" s="41">
        <f>IF(OR(I355="",G355="Inform only"),"",I355+IFERROR(INDEX(Policies!$G:$G,MATCH(E355,Policies!$A:$A,0)),14))</f>
        <v/>
      </c>
      <c r="N355" s="37">
        <f>IF(OR(E355="",K355=""),"",IFERROR(INDEX(Policies!$H:$H,MATCH(E355,Policies!$A:$A,0))&amp;" (v"&amp;F355&amp;")",""))</f>
        <v/>
      </c>
      <c r="O355" s="37">
        <f>IF(A355="","",IF(AND(F355&lt;&gt;"",IFERROR(INDEX(Policies!$B:$B,MATCH(E355,Policies!$A:$A,0))&amp;"","")&lt;&gt;"",F355&amp;""&lt;&gt;IFERROR(INDEX(Policies!$B:$B,MATCH(E355,Policies!$A:$A,0))&amp;"","")),IF(COUNTIFS($A$4:$A$503,A355,$E$4:$E$503,E355,$F$4:$F$503,IFERROR(INDEX(Policies!$B:$B,MATCH(E355,Policies!$A:$A,0))&amp;"",""))&gt;0,"Replaced","Needs new version"),IF(AND(G355="Inform only",I355&lt;&gt;""),"Informed",IF(K355&lt;&gt;"","Confirmed",IF(I355="","Not sent",IF(TODAY()&gt;J355,"Overdue","Pending"))))))</f>
        <v/>
      </c>
      <c r="P355" s="37">
        <f>IF(O355&lt;&gt;"Confirmed","",IF(AND(G355="E-signature",L355&lt;&gt;"E-signature",L355&lt;&gt;"Policy software record"),"Needs e-signature",IF(AND(G355="Signature (paper or e-sign)",L355&lt;&gt;"E-signature",L355&lt;&gt;"Signed paper form",L355&lt;&gt;"Policy software record"),"Needs signature",IF(L355="","Add how confirmed",IF(M355="","Add proof link","Complete")))))</f>
        <v/>
      </c>
      <c r="Q355" s="43">
        <f>IF(O355="Overdue",DATEDIF(J355,TODAY(),"d"),"")</f>
        <v/>
      </c>
    </row>
    <row r="356">
      <c r="B356" s="37">
        <f>IF($A356="","",IFERROR(INDEX(People!$B:$B,MATCH($A356,People!$A:$A,0)),""))</f>
        <v/>
      </c>
      <c r="C356" s="37">
        <f>IF($A356="","",IFERROR(INDEX(People!$C:$C,MATCH($A356,People!$A:$A,0)),""))</f>
        <v/>
      </c>
      <c r="D356" s="37">
        <f>IF($A356="","",IFERROR(INDEX(People!$D:$D,MATCH($A356,People!$A:$A,0)),""))</f>
        <v/>
      </c>
      <c r="G356" s="37">
        <f>IF($E356="","",IFERROR(INDEX(Policies!$E:$E,MATCH($E356,Policies!$A:$A,0)),""))</f>
        <v/>
      </c>
      <c r="J356" s="41">
        <f>IF(OR(I356="",G356="Inform only"),"",I356+IFERROR(INDEX(Policies!$G:$G,MATCH(E356,Policies!$A:$A,0)),14))</f>
        <v/>
      </c>
      <c r="N356" s="37">
        <f>IF(OR(E356="",K356=""),"",IFERROR(INDEX(Policies!$H:$H,MATCH(E356,Policies!$A:$A,0))&amp;" (v"&amp;F356&amp;")",""))</f>
        <v/>
      </c>
      <c r="O356" s="37">
        <f>IF(A356="","",IF(AND(F356&lt;&gt;"",IFERROR(INDEX(Policies!$B:$B,MATCH(E356,Policies!$A:$A,0))&amp;"","")&lt;&gt;"",F356&amp;""&lt;&gt;IFERROR(INDEX(Policies!$B:$B,MATCH(E356,Policies!$A:$A,0))&amp;"","")),IF(COUNTIFS($A$4:$A$503,A356,$E$4:$E$503,E356,$F$4:$F$503,IFERROR(INDEX(Policies!$B:$B,MATCH(E356,Policies!$A:$A,0))&amp;"",""))&gt;0,"Replaced","Needs new version"),IF(AND(G356="Inform only",I356&lt;&gt;""),"Informed",IF(K356&lt;&gt;"","Confirmed",IF(I356="","Not sent",IF(TODAY()&gt;J356,"Overdue","Pending"))))))</f>
        <v/>
      </c>
      <c r="P356" s="37">
        <f>IF(O356&lt;&gt;"Confirmed","",IF(AND(G356="E-signature",L356&lt;&gt;"E-signature",L356&lt;&gt;"Policy software record"),"Needs e-signature",IF(AND(G356="Signature (paper or e-sign)",L356&lt;&gt;"E-signature",L356&lt;&gt;"Signed paper form",L356&lt;&gt;"Policy software record"),"Needs signature",IF(L356="","Add how confirmed",IF(M356="","Add proof link","Complete")))))</f>
        <v/>
      </c>
      <c r="Q356" s="43">
        <f>IF(O356="Overdue",DATEDIF(J356,TODAY(),"d"),"")</f>
        <v/>
      </c>
    </row>
    <row r="357">
      <c r="B357" s="37">
        <f>IF($A357="","",IFERROR(INDEX(People!$B:$B,MATCH($A357,People!$A:$A,0)),""))</f>
        <v/>
      </c>
      <c r="C357" s="37">
        <f>IF($A357="","",IFERROR(INDEX(People!$C:$C,MATCH($A357,People!$A:$A,0)),""))</f>
        <v/>
      </c>
      <c r="D357" s="37">
        <f>IF($A357="","",IFERROR(INDEX(People!$D:$D,MATCH($A357,People!$A:$A,0)),""))</f>
        <v/>
      </c>
      <c r="G357" s="37">
        <f>IF($E357="","",IFERROR(INDEX(Policies!$E:$E,MATCH($E357,Policies!$A:$A,0)),""))</f>
        <v/>
      </c>
      <c r="J357" s="41">
        <f>IF(OR(I357="",G357="Inform only"),"",I357+IFERROR(INDEX(Policies!$G:$G,MATCH(E357,Policies!$A:$A,0)),14))</f>
        <v/>
      </c>
      <c r="N357" s="37">
        <f>IF(OR(E357="",K357=""),"",IFERROR(INDEX(Policies!$H:$H,MATCH(E357,Policies!$A:$A,0))&amp;" (v"&amp;F357&amp;")",""))</f>
        <v/>
      </c>
      <c r="O357" s="37">
        <f>IF(A357="","",IF(AND(F357&lt;&gt;"",IFERROR(INDEX(Policies!$B:$B,MATCH(E357,Policies!$A:$A,0))&amp;"","")&lt;&gt;"",F357&amp;""&lt;&gt;IFERROR(INDEX(Policies!$B:$B,MATCH(E357,Policies!$A:$A,0))&amp;"","")),IF(COUNTIFS($A$4:$A$503,A357,$E$4:$E$503,E357,$F$4:$F$503,IFERROR(INDEX(Policies!$B:$B,MATCH(E357,Policies!$A:$A,0))&amp;"",""))&gt;0,"Replaced","Needs new version"),IF(AND(G357="Inform only",I357&lt;&gt;""),"Informed",IF(K357&lt;&gt;"","Confirmed",IF(I357="","Not sent",IF(TODAY()&gt;J357,"Overdue","Pending"))))))</f>
        <v/>
      </c>
      <c r="P357" s="37">
        <f>IF(O357&lt;&gt;"Confirmed","",IF(AND(G357="E-signature",L357&lt;&gt;"E-signature",L357&lt;&gt;"Policy software record"),"Needs e-signature",IF(AND(G357="Signature (paper or e-sign)",L357&lt;&gt;"E-signature",L357&lt;&gt;"Signed paper form",L357&lt;&gt;"Policy software record"),"Needs signature",IF(L357="","Add how confirmed",IF(M357="","Add proof link","Complete")))))</f>
        <v/>
      </c>
      <c r="Q357" s="43">
        <f>IF(O357="Overdue",DATEDIF(J357,TODAY(),"d"),"")</f>
        <v/>
      </c>
    </row>
    <row r="358">
      <c r="B358" s="37">
        <f>IF($A358="","",IFERROR(INDEX(People!$B:$B,MATCH($A358,People!$A:$A,0)),""))</f>
        <v/>
      </c>
      <c r="C358" s="37">
        <f>IF($A358="","",IFERROR(INDEX(People!$C:$C,MATCH($A358,People!$A:$A,0)),""))</f>
        <v/>
      </c>
      <c r="D358" s="37">
        <f>IF($A358="","",IFERROR(INDEX(People!$D:$D,MATCH($A358,People!$A:$A,0)),""))</f>
        <v/>
      </c>
      <c r="G358" s="37">
        <f>IF($E358="","",IFERROR(INDEX(Policies!$E:$E,MATCH($E358,Policies!$A:$A,0)),""))</f>
        <v/>
      </c>
      <c r="J358" s="41">
        <f>IF(OR(I358="",G358="Inform only"),"",I358+IFERROR(INDEX(Policies!$G:$G,MATCH(E358,Policies!$A:$A,0)),14))</f>
        <v/>
      </c>
      <c r="N358" s="37">
        <f>IF(OR(E358="",K358=""),"",IFERROR(INDEX(Policies!$H:$H,MATCH(E358,Policies!$A:$A,0))&amp;" (v"&amp;F358&amp;")",""))</f>
        <v/>
      </c>
      <c r="O358" s="37">
        <f>IF(A358="","",IF(AND(F358&lt;&gt;"",IFERROR(INDEX(Policies!$B:$B,MATCH(E358,Policies!$A:$A,0))&amp;"","")&lt;&gt;"",F358&amp;""&lt;&gt;IFERROR(INDEX(Policies!$B:$B,MATCH(E358,Policies!$A:$A,0))&amp;"","")),IF(COUNTIFS($A$4:$A$503,A358,$E$4:$E$503,E358,$F$4:$F$503,IFERROR(INDEX(Policies!$B:$B,MATCH(E358,Policies!$A:$A,0))&amp;"",""))&gt;0,"Replaced","Needs new version"),IF(AND(G358="Inform only",I358&lt;&gt;""),"Informed",IF(K358&lt;&gt;"","Confirmed",IF(I358="","Not sent",IF(TODAY()&gt;J358,"Overdue","Pending"))))))</f>
        <v/>
      </c>
      <c r="P358" s="37">
        <f>IF(O358&lt;&gt;"Confirmed","",IF(AND(G358="E-signature",L358&lt;&gt;"E-signature",L358&lt;&gt;"Policy software record"),"Needs e-signature",IF(AND(G358="Signature (paper or e-sign)",L358&lt;&gt;"E-signature",L358&lt;&gt;"Signed paper form",L358&lt;&gt;"Policy software record"),"Needs signature",IF(L358="","Add how confirmed",IF(M358="","Add proof link","Complete")))))</f>
        <v/>
      </c>
      <c r="Q358" s="43">
        <f>IF(O358="Overdue",DATEDIF(J358,TODAY(),"d"),"")</f>
        <v/>
      </c>
    </row>
    <row r="359">
      <c r="B359" s="37">
        <f>IF($A359="","",IFERROR(INDEX(People!$B:$B,MATCH($A359,People!$A:$A,0)),""))</f>
        <v/>
      </c>
      <c r="C359" s="37">
        <f>IF($A359="","",IFERROR(INDEX(People!$C:$C,MATCH($A359,People!$A:$A,0)),""))</f>
        <v/>
      </c>
      <c r="D359" s="37">
        <f>IF($A359="","",IFERROR(INDEX(People!$D:$D,MATCH($A359,People!$A:$A,0)),""))</f>
        <v/>
      </c>
      <c r="G359" s="37">
        <f>IF($E359="","",IFERROR(INDEX(Policies!$E:$E,MATCH($E359,Policies!$A:$A,0)),""))</f>
        <v/>
      </c>
      <c r="J359" s="41">
        <f>IF(OR(I359="",G359="Inform only"),"",I359+IFERROR(INDEX(Policies!$G:$G,MATCH(E359,Policies!$A:$A,0)),14))</f>
        <v/>
      </c>
      <c r="N359" s="37">
        <f>IF(OR(E359="",K359=""),"",IFERROR(INDEX(Policies!$H:$H,MATCH(E359,Policies!$A:$A,0))&amp;" (v"&amp;F359&amp;")",""))</f>
        <v/>
      </c>
      <c r="O359" s="37">
        <f>IF(A359="","",IF(AND(F359&lt;&gt;"",IFERROR(INDEX(Policies!$B:$B,MATCH(E359,Policies!$A:$A,0))&amp;"","")&lt;&gt;"",F359&amp;""&lt;&gt;IFERROR(INDEX(Policies!$B:$B,MATCH(E359,Policies!$A:$A,0))&amp;"","")),IF(COUNTIFS($A$4:$A$503,A359,$E$4:$E$503,E359,$F$4:$F$503,IFERROR(INDEX(Policies!$B:$B,MATCH(E359,Policies!$A:$A,0))&amp;"",""))&gt;0,"Replaced","Needs new version"),IF(AND(G359="Inform only",I359&lt;&gt;""),"Informed",IF(K359&lt;&gt;"","Confirmed",IF(I359="","Not sent",IF(TODAY()&gt;J359,"Overdue","Pending"))))))</f>
        <v/>
      </c>
      <c r="P359" s="37">
        <f>IF(O359&lt;&gt;"Confirmed","",IF(AND(G359="E-signature",L359&lt;&gt;"E-signature",L359&lt;&gt;"Policy software record"),"Needs e-signature",IF(AND(G359="Signature (paper or e-sign)",L359&lt;&gt;"E-signature",L359&lt;&gt;"Signed paper form",L359&lt;&gt;"Policy software record"),"Needs signature",IF(L359="","Add how confirmed",IF(M359="","Add proof link","Complete")))))</f>
        <v/>
      </c>
      <c r="Q359" s="43">
        <f>IF(O359="Overdue",DATEDIF(J359,TODAY(),"d"),"")</f>
        <v/>
      </c>
    </row>
    <row r="360">
      <c r="B360" s="37">
        <f>IF($A360="","",IFERROR(INDEX(People!$B:$B,MATCH($A360,People!$A:$A,0)),""))</f>
        <v/>
      </c>
      <c r="C360" s="37">
        <f>IF($A360="","",IFERROR(INDEX(People!$C:$C,MATCH($A360,People!$A:$A,0)),""))</f>
        <v/>
      </c>
      <c r="D360" s="37">
        <f>IF($A360="","",IFERROR(INDEX(People!$D:$D,MATCH($A360,People!$A:$A,0)),""))</f>
        <v/>
      </c>
      <c r="G360" s="37">
        <f>IF($E360="","",IFERROR(INDEX(Policies!$E:$E,MATCH($E360,Policies!$A:$A,0)),""))</f>
        <v/>
      </c>
      <c r="J360" s="41">
        <f>IF(OR(I360="",G360="Inform only"),"",I360+IFERROR(INDEX(Policies!$G:$G,MATCH(E360,Policies!$A:$A,0)),14))</f>
        <v/>
      </c>
      <c r="N360" s="37">
        <f>IF(OR(E360="",K360=""),"",IFERROR(INDEX(Policies!$H:$H,MATCH(E360,Policies!$A:$A,0))&amp;" (v"&amp;F360&amp;")",""))</f>
        <v/>
      </c>
      <c r="O360" s="37">
        <f>IF(A360="","",IF(AND(F360&lt;&gt;"",IFERROR(INDEX(Policies!$B:$B,MATCH(E360,Policies!$A:$A,0))&amp;"","")&lt;&gt;"",F360&amp;""&lt;&gt;IFERROR(INDEX(Policies!$B:$B,MATCH(E360,Policies!$A:$A,0))&amp;"","")),IF(COUNTIFS($A$4:$A$503,A360,$E$4:$E$503,E360,$F$4:$F$503,IFERROR(INDEX(Policies!$B:$B,MATCH(E360,Policies!$A:$A,0))&amp;"",""))&gt;0,"Replaced","Needs new version"),IF(AND(G360="Inform only",I360&lt;&gt;""),"Informed",IF(K360&lt;&gt;"","Confirmed",IF(I360="","Not sent",IF(TODAY()&gt;J360,"Overdue","Pending"))))))</f>
        <v/>
      </c>
      <c r="P360" s="37">
        <f>IF(O360&lt;&gt;"Confirmed","",IF(AND(G360="E-signature",L360&lt;&gt;"E-signature",L360&lt;&gt;"Policy software record"),"Needs e-signature",IF(AND(G360="Signature (paper or e-sign)",L360&lt;&gt;"E-signature",L360&lt;&gt;"Signed paper form",L360&lt;&gt;"Policy software record"),"Needs signature",IF(L360="","Add how confirmed",IF(M360="","Add proof link","Complete")))))</f>
        <v/>
      </c>
      <c r="Q360" s="43">
        <f>IF(O360="Overdue",DATEDIF(J360,TODAY(),"d"),"")</f>
        <v/>
      </c>
    </row>
    <row r="361">
      <c r="B361" s="37">
        <f>IF($A361="","",IFERROR(INDEX(People!$B:$B,MATCH($A361,People!$A:$A,0)),""))</f>
        <v/>
      </c>
      <c r="C361" s="37">
        <f>IF($A361="","",IFERROR(INDEX(People!$C:$C,MATCH($A361,People!$A:$A,0)),""))</f>
        <v/>
      </c>
      <c r="D361" s="37">
        <f>IF($A361="","",IFERROR(INDEX(People!$D:$D,MATCH($A361,People!$A:$A,0)),""))</f>
        <v/>
      </c>
      <c r="G361" s="37">
        <f>IF($E361="","",IFERROR(INDEX(Policies!$E:$E,MATCH($E361,Policies!$A:$A,0)),""))</f>
        <v/>
      </c>
      <c r="J361" s="41">
        <f>IF(OR(I361="",G361="Inform only"),"",I361+IFERROR(INDEX(Policies!$G:$G,MATCH(E361,Policies!$A:$A,0)),14))</f>
        <v/>
      </c>
      <c r="N361" s="37">
        <f>IF(OR(E361="",K361=""),"",IFERROR(INDEX(Policies!$H:$H,MATCH(E361,Policies!$A:$A,0))&amp;" (v"&amp;F361&amp;")",""))</f>
        <v/>
      </c>
      <c r="O361" s="37">
        <f>IF(A361="","",IF(AND(F361&lt;&gt;"",IFERROR(INDEX(Policies!$B:$B,MATCH(E361,Policies!$A:$A,0))&amp;"","")&lt;&gt;"",F361&amp;""&lt;&gt;IFERROR(INDEX(Policies!$B:$B,MATCH(E361,Policies!$A:$A,0))&amp;"","")),IF(COUNTIFS($A$4:$A$503,A361,$E$4:$E$503,E361,$F$4:$F$503,IFERROR(INDEX(Policies!$B:$B,MATCH(E361,Policies!$A:$A,0))&amp;"",""))&gt;0,"Replaced","Needs new version"),IF(AND(G361="Inform only",I361&lt;&gt;""),"Informed",IF(K361&lt;&gt;"","Confirmed",IF(I361="","Not sent",IF(TODAY()&gt;J361,"Overdue","Pending"))))))</f>
        <v/>
      </c>
      <c r="P361" s="37">
        <f>IF(O361&lt;&gt;"Confirmed","",IF(AND(G361="E-signature",L361&lt;&gt;"E-signature",L361&lt;&gt;"Policy software record"),"Needs e-signature",IF(AND(G361="Signature (paper or e-sign)",L361&lt;&gt;"E-signature",L361&lt;&gt;"Signed paper form",L361&lt;&gt;"Policy software record"),"Needs signature",IF(L361="","Add how confirmed",IF(M361="","Add proof link","Complete")))))</f>
        <v/>
      </c>
      <c r="Q361" s="43">
        <f>IF(O361="Overdue",DATEDIF(J361,TODAY(),"d"),"")</f>
        <v/>
      </c>
    </row>
    <row r="362">
      <c r="B362" s="37">
        <f>IF($A362="","",IFERROR(INDEX(People!$B:$B,MATCH($A362,People!$A:$A,0)),""))</f>
        <v/>
      </c>
      <c r="C362" s="37">
        <f>IF($A362="","",IFERROR(INDEX(People!$C:$C,MATCH($A362,People!$A:$A,0)),""))</f>
        <v/>
      </c>
      <c r="D362" s="37">
        <f>IF($A362="","",IFERROR(INDEX(People!$D:$D,MATCH($A362,People!$A:$A,0)),""))</f>
        <v/>
      </c>
      <c r="G362" s="37">
        <f>IF($E362="","",IFERROR(INDEX(Policies!$E:$E,MATCH($E362,Policies!$A:$A,0)),""))</f>
        <v/>
      </c>
      <c r="J362" s="41">
        <f>IF(OR(I362="",G362="Inform only"),"",I362+IFERROR(INDEX(Policies!$G:$G,MATCH(E362,Policies!$A:$A,0)),14))</f>
        <v/>
      </c>
      <c r="N362" s="37">
        <f>IF(OR(E362="",K362=""),"",IFERROR(INDEX(Policies!$H:$H,MATCH(E362,Policies!$A:$A,0))&amp;" (v"&amp;F362&amp;")",""))</f>
        <v/>
      </c>
      <c r="O362" s="37">
        <f>IF(A362="","",IF(AND(F362&lt;&gt;"",IFERROR(INDEX(Policies!$B:$B,MATCH(E362,Policies!$A:$A,0))&amp;"","")&lt;&gt;"",F362&amp;""&lt;&gt;IFERROR(INDEX(Policies!$B:$B,MATCH(E362,Policies!$A:$A,0))&amp;"","")),IF(COUNTIFS($A$4:$A$503,A362,$E$4:$E$503,E362,$F$4:$F$503,IFERROR(INDEX(Policies!$B:$B,MATCH(E362,Policies!$A:$A,0))&amp;"",""))&gt;0,"Replaced","Needs new version"),IF(AND(G362="Inform only",I362&lt;&gt;""),"Informed",IF(K362&lt;&gt;"","Confirmed",IF(I362="","Not sent",IF(TODAY()&gt;J362,"Overdue","Pending"))))))</f>
        <v/>
      </c>
      <c r="P362" s="37">
        <f>IF(O362&lt;&gt;"Confirmed","",IF(AND(G362="E-signature",L362&lt;&gt;"E-signature",L362&lt;&gt;"Policy software record"),"Needs e-signature",IF(AND(G362="Signature (paper or e-sign)",L362&lt;&gt;"E-signature",L362&lt;&gt;"Signed paper form",L362&lt;&gt;"Policy software record"),"Needs signature",IF(L362="","Add how confirmed",IF(M362="","Add proof link","Complete")))))</f>
        <v/>
      </c>
      <c r="Q362" s="43">
        <f>IF(O362="Overdue",DATEDIF(J362,TODAY(),"d"),"")</f>
        <v/>
      </c>
    </row>
    <row r="363">
      <c r="B363" s="37">
        <f>IF($A363="","",IFERROR(INDEX(People!$B:$B,MATCH($A363,People!$A:$A,0)),""))</f>
        <v/>
      </c>
      <c r="C363" s="37">
        <f>IF($A363="","",IFERROR(INDEX(People!$C:$C,MATCH($A363,People!$A:$A,0)),""))</f>
        <v/>
      </c>
      <c r="D363" s="37">
        <f>IF($A363="","",IFERROR(INDEX(People!$D:$D,MATCH($A363,People!$A:$A,0)),""))</f>
        <v/>
      </c>
      <c r="G363" s="37">
        <f>IF($E363="","",IFERROR(INDEX(Policies!$E:$E,MATCH($E363,Policies!$A:$A,0)),""))</f>
        <v/>
      </c>
      <c r="J363" s="41">
        <f>IF(OR(I363="",G363="Inform only"),"",I363+IFERROR(INDEX(Policies!$G:$G,MATCH(E363,Policies!$A:$A,0)),14))</f>
        <v/>
      </c>
      <c r="N363" s="37">
        <f>IF(OR(E363="",K363=""),"",IFERROR(INDEX(Policies!$H:$H,MATCH(E363,Policies!$A:$A,0))&amp;" (v"&amp;F363&amp;")",""))</f>
        <v/>
      </c>
      <c r="O363" s="37">
        <f>IF(A363="","",IF(AND(F363&lt;&gt;"",IFERROR(INDEX(Policies!$B:$B,MATCH(E363,Policies!$A:$A,0))&amp;"","")&lt;&gt;"",F363&amp;""&lt;&gt;IFERROR(INDEX(Policies!$B:$B,MATCH(E363,Policies!$A:$A,0))&amp;"","")),IF(COUNTIFS($A$4:$A$503,A363,$E$4:$E$503,E363,$F$4:$F$503,IFERROR(INDEX(Policies!$B:$B,MATCH(E363,Policies!$A:$A,0))&amp;"",""))&gt;0,"Replaced","Needs new version"),IF(AND(G363="Inform only",I363&lt;&gt;""),"Informed",IF(K363&lt;&gt;"","Confirmed",IF(I363="","Not sent",IF(TODAY()&gt;J363,"Overdue","Pending"))))))</f>
        <v/>
      </c>
      <c r="P363" s="37">
        <f>IF(O363&lt;&gt;"Confirmed","",IF(AND(G363="E-signature",L363&lt;&gt;"E-signature",L363&lt;&gt;"Policy software record"),"Needs e-signature",IF(AND(G363="Signature (paper or e-sign)",L363&lt;&gt;"E-signature",L363&lt;&gt;"Signed paper form",L363&lt;&gt;"Policy software record"),"Needs signature",IF(L363="","Add how confirmed",IF(M363="","Add proof link","Complete")))))</f>
        <v/>
      </c>
      <c r="Q363" s="43">
        <f>IF(O363="Overdue",DATEDIF(J363,TODAY(),"d"),"")</f>
        <v/>
      </c>
    </row>
    <row r="364">
      <c r="B364" s="37">
        <f>IF($A364="","",IFERROR(INDEX(People!$B:$B,MATCH($A364,People!$A:$A,0)),""))</f>
        <v/>
      </c>
      <c r="C364" s="37">
        <f>IF($A364="","",IFERROR(INDEX(People!$C:$C,MATCH($A364,People!$A:$A,0)),""))</f>
        <v/>
      </c>
      <c r="D364" s="37">
        <f>IF($A364="","",IFERROR(INDEX(People!$D:$D,MATCH($A364,People!$A:$A,0)),""))</f>
        <v/>
      </c>
      <c r="G364" s="37">
        <f>IF($E364="","",IFERROR(INDEX(Policies!$E:$E,MATCH($E364,Policies!$A:$A,0)),""))</f>
        <v/>
      </c>
      <c r="J364" s="41">
        <f>IF(OR(I364="",G364="Inform only"),"",I364+IFERROR(INDEX(Policies!$G:$G,MATCH(E364,Policies!$A:$A,0)),14))</f>
        <v/>
      </c>
      <c r="N364" s="37">
        <f>IF(OR(E364="",K364=""),"",IFERROR(INDEX(Policies!$H:$H,MATCH(E364,Policies!$A:$A,0))&amp;" (v"&amp;F364&amp;")",""))</f>
        <v/>
      </c>
      <c r="O364" s="37">
        <f>IF(A364="","",IF(AND(F364&lt;&gt;"",IFERROR(INDEX(Policies!$B:$B,MATCH(E364,Policies!$A:$A,0))&amp;"","")&lt;&gt;"",F364&amp;""&lt;&gt;IFERROR(INDEX(Policies!$B:$B,MATCH(E364,Policies!$A:$A,0))&amp;"","")),IF(COUNTIFS($A$4:$A$503,A364,$E$4:$E$503,E364,$F$4:$F$503,IFERROR(INDEX(Policies!$B:$B,MATCH(E364,Policies!$A:$A,0))&amp;"",""))&gt;0,"Replaced","Needs new version"),IF(AND(G364="Inform only",I364&lt;&gt;""),"Informed",IF(K364&lt;&gt;"","Confirmed",IF(I364="","Not sent",IF(TODAY()&gt;J364,"Overdue","Pending"))))))</f>
        <v/>
      </c>
      <c r="P364" s="37">
        <f>IF(O364&lt;&gt;"Confirmed","",IF(AND(G364="E-signature",L364&lt;&gt;"E-signature",L364&lt;&gt;"Policy software record"),"Needs e-signature",IF(AND(G364="Signature (paper or e-sign)",L364&lt;&gt;"E-signature",L364&lt;&gt;"Signed paper form",L364&lt;&gt;"Policy software record"),"Needs signature",IF(L364="","Add how confirmed",IF(M364="","Add proof link","Complete")))))</f>
        <v/>
      </c>
      <c r="Q364" s="43">
        <f>IF(O364="Overdue",DATEDIF(J364,TODAY(),"d"),"")</f>
        <v/>
      </c>
    </row>
    <row r="365">
      <c r="B365" s="37">
        <f>IF($A365="","",IFERROR(INDEX(People!$B:$B,MATCH($A365,People!$A:$A,0)),""))</f>
        <v/>
      </c>
      <c r="C365" s="37">
        <f>IF($A365="","",IFERROR(INDEX(People!$C:$C,MATCH($A365,People!$A:$A,0)),""))</f>
        <v/>
      </c>
      <c r="D365" s="37">
        <f>IF($A365="","",IFERROR(INDEX(People!$D:$D,MATCH($A365,People!$A:$A,0)),""))</f>
        <v/>
      </c>
      <c r="G365" s="37">
        <f>IF($E365="","",IFERROR(INDEX(Policies!$E:$E,MATCH($E365,Policies!$A:$A,0)),""))</f>
        <v/>
      </c>
      <c r="J365" s="41">
        <f>IF(OR(I365="",G365="Inform only"),"",I365+IFERROR(INDEX(Policies!$G:$G,MATCH(E365,Policies!$A:$A,0)),14))</f>
        <v/>
      </c>
      <c r="N365" s="37">
        <f>IF(OR(E365="",K365=""),"",IFERROR(INDEX(Policies!$H:$H,MATCH(E365,Policies!$A:$A,0))&amp;" (v"&amp;F365&amp;")",""))</f>
        <v/>
      </c>
      <c r="O365" s="37">
        <f>IF(A365="","",IF(AND(F365&lt;&gt;"",IFERROR(INDEX(Policies!$B:$B,MATCH(E365,Policies!$A:$A,0))&amp;"","")&lt;&gt;"",F365&amp;""&lt;&gt;IFERROR(INDEX(Policies!$B:$B,MATCH(E365,Policies!$A:$A,0))&amp;"","")),IF(COUNTIFS($A$4:$A$503,A365,$E$4:$E$503,E365,$F$4:$F$503,IFERROR(INDEX(Policies!$B:$B,MATCH(E365,Policies!$A:$A,0))&amp;"",""))&gt;0,"Replaced","Needs new version"),IF(AND(G365="Inform only",I365&lt;&gt;""),"Informed",IF(K365&lt;&gt;"","Confirmed",IF(I365="","Not sent",IF(TODAY()&gt;J365,"Overdue","Pending"))))))</f>
        <v/>
      </c>
      <c r="P365" s="37">
        <f>IF(O365&lt;&gt;"Confirmed","",IF(AND(G365="E-signature",L365&lt;&gt;"E-signature",L365&lt;&gt;"Policy software record"),"Needs e-signature",IF(AND(G365="Signature (paper or e-sign)",L365&lt;&gt;"E-signature",L365&lt;&gt;"Signed paper form",L365&lt;&gt;"Policy software record"),"Needs signature",IF(L365="","Add how confirmed",IF(M365="","Add proof link","Complete")))))</f>
        <v/>
      </c>
      <c r="Q365" s="43">
        <f>IF(O365="Overdue",DATEDIF(J365,TODAY(),"d"),"")</f>
        <v/>
      </c>
    </row>
    <row r="366">
      <c r="B366" s="37">
        <f>IF($A366="","",IFERROR(INDEX(People!$B:$B,MATCH($A366,People!$A:$A,0)),""))</f>
        <v/>
      </c>
      <c r="C366" s="37">
        <f>IF($A366="","",IFERROR(INDEX(People!$C:$C,MATCH($A366,People!$A:$A,0)),""))</f>
        <v/>
      </c>
      <c r="D366" s="37">
        <f>IF($A366="","",IFERROR(INDEX(People!$D:$D,MATCH($A366,People!$A:$A,0)),""))</f>
        <v/>
      </c>
      <c r="G366" s="37">
        <f>IF($E366="","",IFERROR(INDEX(Policies!$E:$E,MATCH($E366,Policies!$A:$A,0)),""))</f>
        <v/>
      </c>
      <c r="J366" s="41">
        <f>IF(OR(I366="",G366="Inform only"),"",I366+IFERROR(INDEX(Policies!$G:$G,MATCH(E366,Policies!$A:$A,0)),14))</f>
        <v/>
      </c>
      <c r="N366" s="37">
        <f>IF(OR(E366="",K366=""),"",IFERROR(INDEX(Policies!$H:$H,MATCH(E366,Policies!$A:$A,0))&amp;" (v"&amp;F366&amp;")",""))</f>
        <v/>
      </c>
      <c r="O366" s="37">
        <f>IF(A366="","",IF(AND(F366&lt;&gt;"",IFERROR(INDEX(Policies!$B:$B,MATCH(E366,Policies!$A:$A,0))&amp;"","")&lt;&gt;"",F366&amp;""&lt;&gt;IFERROR(INDEX(Policies!$B:$B,MATCH(E366,Policies!$A:$A,0))&amp;"","")),IF(COUNTIFS($A$4:$A$503,A366,$E$4:$E$503,E366,$F$4:$F$503,IFERROR(INDEX(Policies!$B:$B,MATCH(E366,Policies!$A:$A,0))&amp;"",""))&gt;0,"Replaced","Needs new version"),IF(AND(G366="Inform only",I366&lt;&gt;""),"Informed",IF(K366&lt;&gt;"","Confirmed",IF(I366="","Not sent",IF(TODAY()&gt;J366,"Overdue","Pending"))))))</f>
        <v/>
      </c>
      <c r="P366" s="37">
        <f>IF(O366&lt;&gt;"Confirmed","",IF(AND(G366="E-signature",L366&lt;&gt;"E-signature",L366&lt;&gt;"Policy software record"),"Needs e-signature",IF(AND(G366="Signature (paper or e-sign)",L366&lt;&gt;"E-signature",L366&lt;&gt;"Signed paper form",L366&lt;&gt;"Policy software record"),"Needs signature",IF(L366="","Add how confirmed",IF(M366="","Add proof link","Complete")))))</f>
        <v/>
      </c>
      <c r="Q366" s="43">
        <f>IF(O366="Overdue",DATEDIF(J366,TODAY(),"d"),"")</f>
        <v/>
      </c>
    </row>
    <row r="367">
      <c r="B367" s="37">
        <f>IF($A367="","",IFERROR(INDEX(People!$B:$B,MATCH($A367,People!$A:$A,0)),""))</f>
        <v/>
      </c>
      <c r="C367" s="37">
        <f>IF($A367="","",IFERROR(INDEX(People!$C:$C,MATCH($A367,People!$A:$A,0)),""))</f>
        <v/>
      </c>
      <c r="D367" s="37">
        <f>IF($A367="","",IFERROR(INDEX(People!$D:$D,MATCH($A367,People!$A:$A,0)),""))</f>
        <v/>
      </c>
      <c r="G367" s="37">
        <f>IF($E367="","",IFERROR(INDEX(Policies!$E:$E,MATCH($E367,Policies!$A:$A,0)),""))</f>
        <v/>
      </c>
      <c r="J367" s="41">
        <f>IF(OR(I367="",G367="Inform only"),"",I367+IFERROR(INDEX(Policies!$G:$G,MATCH(E367,Policies!$A:$A,0)),14))</f>
        <v/>
      </c>
      <c r="N367" s="37">
        <f>IF(OR(E367="",K367=""),"",IFERROR(INDEX(Policies!$H:$H,MATCH(E367,Policies!$A:$A,0))&amp;" (v"&amp;F367&amp;")",""))</f>
        <v/>
      </c>
      <c r="O367" s="37">
        <f>IF(A367="","",IF(AND(F367&lt;&gt;"",IFERROR(INDEX(Policies!$B:$B,MATCH(E367,Policies!$A:$A,0))&amp;"","")&lt;&gt;"",F367&amp;""&lt;&gt;IFERROR(INDEX(Policies!$B:$B,MATCH(E367,Policies!$A:$A,0))&amp;"","")),IF(COUNTIFS($A$4:$A$503,A367,$E$4:$E$503,E367,$F$4:$F$503,IFERROR(INDEX(Policies!$B:$B,MATCH(E367,Policies!$A:$A,0))&amp;"",""))&gt;0,"Replaced","Needs new version"),IF(AND(G367="Inform only",I367&lt;&gt;""),"Informed",IF(K367&lt;&gt;"","Confirmed",IF(I367="","Not sent",IF(TODAY()&gt;J367,"Overdue","Pending"))))))</f>
        <v/>
      </c>
      <c r="P367" s="37">
        <f>IF(O367&lt;&gt;"Confirmed","",IF(AND(G367="E-signature",L367&lt;&gt;"E-signature",L367&lt;&gt;"Policy software record"),"Needs e-signature",IF(AND(G367="Signature (paper or e-sign)",L367&lt;&gt;"E-signature",L367&lt;&gt;"Signed paper form",L367&lt;&gt;"Policy software record"),"Needs signature",IF(L367="","Add how confirmed",IF(M367="","Add proof link","Complete")))))</f>
        <v/>
      </c>
      <c r="Q367" s="43">
        <f>IF(O367="Overdue",DATEDIF(J367,TODAY(),"d"),"")</f>
        <v/>
      </c>
    </row>
    <row r="368">
      <c r="B368" s="37">
        <f>IF($A368="","",IFERROR(INDEX(People!$B:$B,MATCH($A368,People!$A:$A,0)),""))</f>
        <v/>
      </c>
      <c r="C368" s="37">
        <f>IF($A368="","",IFERROR(INDEX(People!$C:$C,MATCH($A368,People!$A:$A,0)),""))</f>
        <v/>
      </c>
      <c r="D368" s="37">
        <f>IF($A368="","",IFERROR(INDEX(People!$D:$D,MATCH($A368,People!$A:$A,0)),""))</f>
        <v/>
      </c>
      <c r="G368" s="37">
        <f>IF($E368="","",IFERROR(INDEX(Policies!$E:$E,MATCH($E368,Policies!$A:$A,0)),""))</f>
        <v/>
      </c>
      <c r="J368" s="41">
        <f>IF(OR(I368="",G368="Inform only"),"",I368+IFERROR(INDEX(Policies!$G:$G,MATCH(E368,Policies!$A:$A,0)),14))</f>
        <v/>
      </c>
      <c r="N368" s="37">
        <f>IF(OR(E368="",K368=""),"",IFERROR(INDEX(Policies!$H:$H,MATCH(E368,Policies!$A:$A,0))&amp;" (v"&amp;F368&amp;")",""))</f>
        <v/>
      </c>
      <c r="O368" s="37">
        <f>IF(A368="","",IF(AND(F368&lt;&gt;"",IFERROR(INDEX(Policies!$B:$B,MATCH(E368,Policies!$A:$A,0))&amp;"","")&lt;&gt;"",F368&amp;""&lt;&gt;IFERROR(INDEX(Policies!$B:$B,MATCH(E368,Policies!$A:$A,0))&amp;"","")),IF(COUNTIFS($A$4:$A$503,A368,$E$4:$E$503,E368,$F$4:$F$503,IFERROR(INDEX(Policies!$B:$B,MATCH(E368,Policies!$A:$A,0))&amp;"",""))&gt;0,"Replaced","Needs new version"),IF(AND(G368="Inform only",I368&lt;&gt;""),"Informed",IF(K368&lt;&gt;"","Confirmed",IF(I368="","Not sent",IF(TODAY()&gt;J368,"Overdue","Pending"))))))</f>
        <v/>
      </c>
      <c r="P368" s="37">
        <f>IF(O368&lt;&gt;"Confirmed","",IF(AND(G368="E-signature",L368&lt;&gt;"E-signature",L368&lt;&gt;"Policy software record"),"Needs e-signature",IF(AND(G368="Signature (paper or e-sign)",L368&lt;&gt;"E-signature",L368&lt;&gt;"Signed paper form",L368&lt;&gt;"Policy software record"),"Needs signature",IF(L368="","Add how confirmed",IF(M368="","Add proof link","Complete")))))</f>
        <v/>
      </c>
      <c r="Q368" s="43">
        <f>IF(O368="Overdue",DATEDIF(J368,TODAY(),"d"),"")</f>
        <v/>
      </c>
    </row>
    <row r="369">
      <c r="B369" s="37">
        <f>IF($A369="","",IFERROR(INDEX(People!$B:$B,MATCH($A369,People!$A:$A,0)),""))</f>
        <v/>
      </c>
      <c r="C369" s="37">
        <f>IF($A369="","",IFERROR(INDEX(People!$C:$C,MATCH($A369,People!$A:$A,0)),""))</f>
        <v/>
      </c>
      <c r="D369" s="37">
        <f>IF($A369="","",IFERROR(INDEX(People!$D:$D,MATCH($A369,People!$A:$A,0)),""))</f>
        <v/>
      </c>
      <c r="G369" s="37">
        <f>IF($E369="","",IFERROR(INDEX(Policies!$E:$E,MATCH($E369,Policies!$A:$A,0)),""))</f>
        <v/>
      </c>
      <c r="J369" s="41">
        <f>IF(OR(I369="",G369="Inform only"),"",I369+IFERROR(INDEX(Policies!$G:$G,MATCH(E369,Policies!$A:$A,0)),14))</f>
        <v/>
      </c>
      <c r="N369" s="37">
        <f>IF(OR(E369="",K369=""),"",IFERROR(INDEX(Policies!$H:$H,MATCH(E369,Policies!$A:$A,0))&amp;" (v"&amp;F369&amp;")",""))</f>
        <v/>
      </c>
      <c r="O369" s="37">
        <f>IF(A369="","",IF(AND(F369&lt;&gt;"",IFERROR(INDEX(Policies!$B:$B,MATCH(E369,Policies!$A:$A,0))&amp;"","")&lt;&gt;"",F369&amp;""&lt;&gt;IFERROR(INDEX(Policies!$B:$B,MATCH(E369,Policies!$A:$A,0))&amp;"","")),IF(COUNTIFS($A$4:$A$503,A369,$E$4:$E$503,E369,$F$4:$F$503,IFERROR(INDEX(Policies!$B:$B,MATCH(E369,Policies!$A:$A,0))&amp;"",""))&gt;0,"Replaced","Needs new version"),IF(AND(G369="Inform only",I369&lt;&gt;""),"Informed",IF(K369&lt;&gt;"","Confirmed",IF(I369="","Not sent",IF(TODAY()&gt;J369,"Overdue","Pending"))))))</f>
        <v/>
      </c>
      <c r="P369" s="37">
        <f>IF(O369&lt;&gt;"Confirmed","",IF(AND(G369="E-signature",L369&lt;&gt;"E-signature",L369&lt;&gt;"Policy software record"),"Needs e-signature",IF(AND(G369="Signature (paper or e-sign)",L369&lt;&gt;"E-signature",L369&lt;&gt;"Signed paper form",L369&lt;&gt;"Policy software record"),"Needs signature",IF(L369="","Add how confirmed",IF(M369="","Add proof link","Complete")))))</f>
        <v/>
      </c>
      <c r="Q369" s="43">
        <f>IF(O369="Overdue",DATEDIF(J369,TODAY(),"d"),"")</f>
        <v/>
      </c>
    </row>
    <row r="370">
      <c r="B370" s="37">
        <f>IF($A370="","",IFERROR(INDEX(People!$B:$B,MATCH($A370,People!$A:$A,0)),""))</f>
        <v/>
      </c>
      <c r="C370" s="37">
        <f>IF($A370="","",IFERROR(INDEX(People!$C:$C,MATCH($A370,People!$A:$A,0)),""))</f>
        <v/>
      </c>
      <c r="D370" s="37">
        <f>IF($A370="","",IFERROR(INDEX(People!$D:$D,MATCH($A370,People!$A:$A,0)),""))</f>
        <v/>
      </c>
      <c r="G370" s="37">
        <f>IF($E370="","",IFERROR(INDEX(Policies!$E:$E,MATCH($E370,Policies!$A:$A,0)),""))</f>
        <v/>
      </c>
      <c r="J370" s="41">
        <f>IF(OR(I370="",G370="Inform only"),"",I370+IFERROR(INDEX(Policies!$G:$G,MATCH(E370,Policies!$A:$A,0)),14))</f>
        <v/>
      </c>
      <c r="N370" s="37">
        <f>IF(OR(E370="",K370=""),"",IFERROR(INDEX(Policies!$H:$H,MATCH(E370,Policies!$A:$A,0))&amp;" (v"&amp;F370&amp;")",""))</f>
        <v/>
      </c>
      <c r="O370" s="37">
        <f>IF(A370="","",IF(AND(F370&lt;&gt;"",IFERROR(INDEX(Policies!$B:$B,MATCH(E370,Policies!$A:$A,0))&amp;"","")&lt;&gt;"",F370&amp;""&lt;&gt;IFERROR(INDEX(Policies!$B:$B,MATCH(E370,Policies!$A:$A,0))&amp;"","")),IF(COUNTIFS($A$4:$A$503,A370,$E$4:$E$503,E370,$F$4:$F$503,IFERROR(INDEX(Policies!$B:$B,MATCH(E370,Policies!$A:$A,0))&amp;"",""))&gt;0,"Replaced","Needs new version"),IF(AND(G370="Inform only",I370&lt;&gt;""),"Informed",IF(K370&lt;&gt;"","Confirmed",IF(I370="","Not sent",IF(TODAY()&gt;J370,"Overdue","Pending"))))))</f>
        <v/>
      </c>
      <c r="P370" s="37">
        <f>IF(O370&lt;&gt;"Confirmed","",IF(AND(G370="E-signature",L370&lt;&gt;"E-signature",L370&lt;&gt;"Policy software record"),"Needs e-signature",IF(AND(G370="Signature (paper or e-sign)",L370&lt;&gt;"E-signature",L370&lt;&gt;"Signed paper form",L370&lt;&gt;"Policy software record"),"Needs signature",IF(L370="","Add how confirmed",IF(M370="","Add proof link","Complete")))))</f>
        <v/>
      </c>
      <c r="Q370" s="43">
        <f>IF(O370="Overdue",DATEDIF(J370,TODAY(),"d"),"")</f>
        <v/>
      </c>
    </row>
    <row r="371">
      <c r="B371" s="37">
        <f>IF($A371="","",IFERROR(INDEX(People!$B:$B,MATCH($A371,People!$A:$A,0)),""))</f>
        <v/>
      </c>
      <c r="C371" s="37">
        <f>IF($A371="","",IFERROR(INDEX(People!$C:$C,MATCH($A371,People!$A:$A,0)),""))</f>
        <v/>
      </c>
      <c r="D371" s="37">
        <f>IF($A371="","",IFERROR(INDEX(People!$D:$D,MATCH($A371,People!$A:$A,0)),""))</f>
        <v/>
      </c>
      <c r="G371" s="37">
        <f>IF($E371="","",IFERROR(INDEX(Policies!$E:$E,MATCH($E371,Policies!$A:$A,0)),""))</f>
        <v/>
      </c>
      <c r="J371" s="41">
        <f>IF(OR(I371="",G371="Inform only"),"",I371+IFERROR(INDEX(Policies!$G:$G,MATCH(E371,Policies!$A:$A,0)),14))</f>
        <v/>
      </c>
      <c r="N371" s="37">
        <f>IF(OR(E371="",K371=""),"",IFERROR(INDEX(Policies!$H:$H,MATCH(E371,Policies!$A:$A,0))&amp;" (v"&amp;F371&amp;")",""))</f>
        <v/>
      </c>
      <c r="O371" s="37">
        <f>IF(A371="","",IF(AND(F371&lt;&gt;"",IFERROR(INDEX(Policies!$B:$B,MATCH(E371,Policies!$A:$A,0))&amp;"","")&lt;&gt;"",F371&amp;""&lt;&gt;IFERROR(INDEX(Policies!$B:$B,MATCH(E371,Policies!$A:$A,0))&amp;"","")),IF(COUNTIFS($A$4:$A$503,A371,$E$4:$E$503,E371,$F$4:$F$503,IFERROR(INDEX(Policies!$B:$B,MATCH(E371,Policies!$A:$A,0))&amp;"",""))&gt;0,"Replaced","Needs new version"),IF(AND(G371="Inform only",I371&lt;&gt;""),"Informed",IF(K371&lt;&gt;"","Confirmed",IF(I371="","Not sent",IF(TODAY()&gt;J371,"Overdue","Pending"))))))</f>
        <v/>
      </c>
      <c r="P371" s="37">
        <f>IF(O371&lt;&gt;"Confirmed","",IF(AND(G371="E-signature",L371&lt;&gt;"E-signature",L371&lt;&gt;"Policy software record"),"Needs e-signature",IF(AND(G371="Signature (paper or e-sign)",L371&lt;&gt;"E-signature",L371&lt;&gt;"Signed paper form",L371&lt;&gt;"Policy software record"),"Needs signature",IF(L371="","Add how confirmed",IF(M371="","Add proof link","Complete")))))</f>
        <v/>
      </c>
      <c r="Q371" s="43">
        <f>IF(O371="Overdue",DATEDIF(J371,TODAY(),"d"),"")</f>
        <v/>
      </c>
    </row>
    <row r="372">
      <c r="B372" s="37">
        <f>IF($A372="","",IFERROR(INDEX(People!$B:$B,MATCH($A372,People!$A:$A,0)),""))</f>
        <v/>
      </c>
      <c r="C372" s="37">
        <f>IF($A372="","",IFERROR(INDEX(People!$C:$C,MATCH($A372,People!$A:$A,0)),""))</f>
        <v/>
      </c>
      <c r="D372" s="37">
        <f>IF($A372="","",IFERROR(INDEX(People!$D:$D,MATCH($A372,People!$A:$A,0)),""))</f>
        <v/>
      </c>
      <c r="G372" s="37">
        <f>IF($E372="","",IFERROR(INDEX(Policies!$E:$E,MATCH($E372,Policies!$A:$A,0)),""))</f>
        <v/>
      </c>
      <c r="J372" s="41">
        <f>IF(OR(I372="",G372="Inform only"),"",I372+IFERROR(INDEX(Policies!$G:$G,MATCH(E372,Policies!$A:$A,0)),14))</f>
        <v/>
      </c>
      <c r="N372" s="37">
        <f>IF(OR(E372="",K372=""),"",IFERROR(INDEX(Policies!$H:$H,MATCH(E372,Policies!$A:$A,0))&amp;" (v"&amp;F372&amp;")",""))</f>
        <v/>
      </c>
      <c r="O372" s="37">
        <f>IF(A372="","",IF(AND(F372&lt;&gt;"",IFERROR(INDEX(Policies!$B:$B,MATCH(E372,Policies!$A:$A,0))&amp;"","")&lt;&gt;"",F372&amp;""&lt;&gt;IFERROR(INDEX(Policies!$B:$B,MATCH(E372,Policies!$A:$A,0))&amp;"","")),IF(COUNTIFS($A$4:$A$503,A372,$E$4:$E$503,E372,$F$4:$F$503,IFERROR(INDEX(Policies!$B:$B,MATCH(E372,Policies!$A:$A,0))&amp;"",""))&gt;0,"Replaced","Needs new version"),IF(AND(G372="Inform only",I372&lt;&gt;""),"Informed",IF(K372&lt;&gt;"","Confirmed",IF(I372="","Not sent",IF(TODAY()&gt;J372,"Overdue","Pending"))))))</f>
        <v/>
      </c>
      <c r="P372" s="37">
        <f>IF(O372&lt;&gt;"Confirmed","",IF(AND(G372="E-signature",L372&lt;&gt;"E-signature",L372&lt;&gt;"Policy software record"),"Needs e-signature",IF(AND(G372="Signature (paper or e-sign)",L372&lt;&gt;"E-signature",L372&lt;&gt;"Signed paper form",L372&lt;&gt;"Policy software record"),"Needs signature",IF(L372="","Add how confirmed",IF(M372="","Add proof link","Complete")))))</f>
        <v/>
      </c>
      <c r="Q372" s="43">
        <f>IF(O372="Overdue",DATEDIF(J372,TODAY(),"d"),"")</f>
        <v/>
      </c>
    </row>
    <row r="373">
      <c r="B373" s="37">
        <f>IF($A373="","",IFERROR(INDEX(People!$B:$B,MATCH($A373,People!$A:$A,0)),""))</f>
        <v/>
      </c>
      <c r="C373" s="37">
        <f>IF($A373="","",IFERROR(INDEX(People!$C:$C,MATCH($A373,People!$A:$A,0)),""))</f>
        <v/>
      </c>
      <c r="D373" s="37">
        <f>IF($A373="","",IFERROR(INDEX(People!$D:$D,MATCH($A373,People!$A:$A,0)),""))</f>
        <v/>
      </c>
      <c r="G373" s="37">
        <f>IF($E373="","",IFERROR(INDEX(Policies!$E:$E,MATCH($E373,Policies!$A:$A,0)),""))</f>
        <v/>
      </c>
      <c r="J373" s="41">
        <f>IF(OR(I373="",G373="Inform only"),"",I373+IFERROR(INDEX(Policies!$G:$G,MATCH(E373,Policies!$A:$A,0)),14))</f>
        <v/>
      </c>
      <c r="N373" s="37">
        <f>IF(OR(E373="",K373=""),"",IFERROR(INDEX(Policies!$H:$H,MATCH(E373,Policies!$A:$A,0))&amp;" (v"&amp;F373&amp;")",""))</f>
        <v/>
      </c>
      <c r="O373" s="37">
        <f>IF(A373="","",IF(AND(F373&lt;&gt;"",IFERROR(INDEX(Policies!$B:$B,MATCH(E373,Policies!$A:$A,0))&amp;"","")&lt;&gt;"",F373&amp;""&lt;&gt;IFERROR(INDEX(Policies!$B:$B,MATCH(E373,Policies!$A:$A,0))&amp;"","")),IF(COUNTIFS($A$4:$A$503,A373,$E$4:$E$503,E373,$F$4:$F$503,IFERROR(INDEX(Policies!$B:$B,MATCH(E373,Policies!$A:$A,0))&amp;"",""))&gt;0,"Replaced","Needs new version"),IF(AND(G373="Inform only",I373&lt;&gt;""),"Informed",IF(K373&lt;&gt;"","Confirmed",IF(I373="","Not sent",IF(TODAY()&gt;J373,"Overdue","Pending"))))))</f>
        <v/>
      </c>
      <c r="P373" s="37">
        <f>IF(O373&lt;&gt;"Confirmed","",IF(AND(G373="E-signature",L373&lt;&gt;"E-signature",L373&lt;&gt;"Policy software record"),"Needs e-signature",IF(AND(G373="Signature (paper or e-sign)",L373&lt;&gt;"E-signature",L373&lt;&gt;"Signed paper form",L373&lt;&gt;"Policy software record"),"Needs signature",IF(L373="","Add how confirmed",IF(M373="","Add proof link","Complete")))))</f>
        <v/>
      </c>
      <c r="Q373" s="43">
        <f>IF(O373="Overdue",DATEDIF(J373,TODAY(),"d"),"")</f>
        <v/>
      </c>
    </row>
    <row r="374">
      <c r="B374" s="37">
        <f>IF($A374="","",IFERROR(INDEX(People!$B:$B,MATCH($A374,People!$A:$A,0)),""))</f>
        <v/>
      </c>
      <c r="C374" s="37">
        <f>IF($A374="","",IFERROR(INDEX(People!$C:$C,MATCH($A374,People!$A:$A,0)),""))</f>
        <v/>
      </c>
      <c r="D374" s="37">
        <f>IF($A374="","",IFERROR(INDEX(People!$D:$D,MATCH($A374,People!$A:$A,0)),""))</f>
        <v/>
      </c>
      <c r="G374" s="37">
        <f>IF($E374="","",IFERROR(INDEX(Policies!$E:$E,MATCH($E374,Policies!$A:$A,0)),""))</f>
        <v/>
      </c>
      <c r="J374" s="41">
        <f>IF(OR(I374="",G374="Inform only"),"",I374+IFERROR(INDEX(Policies!$G:$G,MATCH(E374,Policies!$A:$A,0)),14))</f>
        <v/>
      </c>
      <c r="N374" s="37">
        <f>IF(OR(E374="",K374=""),"",IFERROR(INDEX(Policies!$H:$H,MATCH(E374,Policies!$A:$A,0))&amp;" (v"&amp;F374&amp;")",""))</f>
        <v/>
      </c>
      <c r="O374" s="37">
        <f>IF(A374="","",IF(AND(F374&lt;&gt;"",IFERROR(INDEX(Policies!$B:$B,MATCH(E374,Policies!$A:$A,0))&amp;"","")&lt;&gt;"",F374&amp;""&lt;&gt;IFERROR(INDEX(Policies!$B:$B,MATCH(E374,Policies!$A:$A,0))&amp;"","")),IF(COUNTIFS($A$4:$A$503,A374,$E$4:$E$503,E374,$F$4:$F$503,IFERROR(INDEX(Policies!$B:$B,MATCH(E374,Policies!$A:$A,0))&amp;"",""))&gt;0,"Replaced","Needs new version"),IF(AND(G374="Inform only",I374&lt;&gt;""),"Informed",IF(K374&lt;&gt;"","Confirmed",IF(I374="","Not sent",IF(TODAY()&gt;J374,"Overdue","Pending"))))))</f>
        <v/>
      </c>
      <c r="P374" s="37">
        <f>IF(O374&lt;&gt;"Confirmed","",IF(AND(G374="E-signature",L374&lt;&gt;"E-signature",L374&lt;&gt;"Policy software record"),"Needs e-signature",IF(AND(G374="Signature (paper or e-sign)",L374&lt;&gt;"E-signature",L374&lt;&gt;"Signed paper form",L374&lt;&gt;"Policy software record"),"Needs signature",IF(L374="","Add how confirmed",IF(M374="","Add proof link","Complete")))))</f>
        <v/>
      </c>
      <c r="Q374" s="43">
        <f>IF(O374="Overdue",DATEDIF(J374,TODAY(),"d"),"")</f>
        <v/>
      </c>
    </row>
    <row r="375">
      <c r="B375" s="37">
        <f>IF($A375="","",IFERROR(INDEX(People!$B:$B,MATCH($A375,People!$A:$A,0)),""))</f>
        <v/>
      </c>
      <c r="C375" s="37">
        <f>IF($A375="","",IFERROR(INDEX(People!$C:$C,MATCH($A375,People!$A:$A,0)),""))</f>
        <v/>
      </c>
      <c r="D375" s="37">
        <f>IF($A375="","",IFERROR(INDEX(People!$D:$D,MATCH($A375,People!$A:$A,0)),""))</f>
        <v/>
      </c>
      <c r="G375" s="37">
        <f>IF($E375="","",IFERROR(INDEX(Policies!$E:$E,MATCH($E375,Policies!$A:$A,0)),""))</f>
        <v/>
      </c>
      <c r="J375" s="41">
        <f>IF(OR(I375="",G375="Inform only"),"",I375+IFERROR(INDEX(Policies!$G:$G,MATCH(E375,Policies!$A:$A,0)),14))</f>
        <v/>
      </c>
      <c r="N375" s="37">
        <f>IF(OR(E375="",K375=""),"",IFERROR(INDEX(Policies!$H:$H,MATCH(E375,Policies!$A:$A,0))&amp;" (v"&amp;F375&amp;")",""))</f>
        <v/>
      </c>
      <c r="O375" s="37">
        <f>IF(A375="","",IF(AND(F375&lt;&gt;"",IFERROR(INDEX(Policies!$B:$B,MATCH(E375,Policies!$A:$A,0))&amp;"","")&lt;&gt;"",F375&amp;""&lt;&gt;IFERROR(INDEX(Policies!$B:$B,MATCH(E375,Policies!$A:$A,0))&amp;"","")),IF(COUNTIFS($A$4:$A$503,A375,$E$4:$E$503,E375,$F$4:$F$503,IFERROR(INDEX(Policies!$B:$B,MATCH(E375,Policies!$A:$A,0))&amp;"",""))&gt;0,"Replaced","Needs new version"),IF(AND(G375="Inform only",I375&lt;&gt;""),"Informed",IF(K375&lt;&gt;"","Confirmed",IF(I375="","Not sent",IF(TODAY()&gt;J375,"Overdue","Pending"))))))</f>
        <v/>
      </c>
      <c r="P375" s="37">
        <f>IF(O375&lt;&gt;"Confirmed","",IF(AND(G375="E-signature",L375&lt;&gt;"E-signature",L375&lt;&gt;"Policy software record"),"Needs e-signature",IF(AND(G375="Signature (paper or e-sign)",L375&lt;&gt;"E-signature",L375&lt;&gt;"Signed paper form",L375&lt;&gt;"Policy software record"),"Needs signature",IF(L375="","Add how confirmed",IF(M375="","Add proof link","Complete")))))</f>
        <v/>
      </c>
      <c r="Q375" s="43">
        <f>IF(O375="Overdue",DATEDIF(J375,TODAY(),"d"),"")</f>
        <v/>
      </c>
    </row>
    <row r="376">
      <c r="B376" s="37">
        <f>IF($A376="","",IFERROR(INDEX(People!$B:$B,MATCH($A376,People!$A:$A,0)),""))</f>
        <v/>
      </c>
      <c r="C376" s="37">
        <f>IF($A376="","",IFERROR(INDEX(People!$C:$C,MATCH($A376,People!$A:$A,0)),""))</f>
        <v/>
      </c>
      <c r="D376" s="37">
        <f>IF($A376="","",IFERROR(INDEX(People!$D:$D,MATCH($A376,People!$A:$A,0)),""))</f>
        <v/>
      </c>
      <c r="G376" s="37">
        <f>IF($E376="","",IFERROR(INDEX(Policies!$E:$E,MATCH($E376,Policies!$A:$A,0)),""))</f>
        <v/>
      </c>
      <c r="J376" s="41">
        <f>IF(OR(I376="",G376="Inform only"),"",I376+IFERROR(INDEX(Policies!$G:$G,MATCH(E376,Policies!$A:$A,0)),14))</f>
        <v/>
      </c>
      <c r="N376" s="37">
        <f>IF(OR(E376="",K376=""),"",IFERROR(INDEX(Policies!$H:$H,MATCH(E376,Policies!$A:$A,0))&amp;" (v"&amp;F376&amp;")",""))</f>
        <v/>
      </c>
      <c r="O376" s="37">
        <f>IF(A376="","",IF(AND(F376&lt;&gt;"",IFERROR(INDEX(Policies!$B:$B,MATCH(E376,Policies!$A:$A,0))&amp;"","")&lt;&gt;"",F376&amp;""&lt;&gt;IFERROR(INDEX(Policies!$B:$B,MATCH(E376,Policies!$A:$A,0))&amp;"","")),IF(COUNTIFS($A$4:$A$503,A376,$E$4:$E$503,E376,$F$4:$F$503,IFERROR(INDEX(Policies!$B:$B,MATCH(E376,Policies!$A:$A,0))&amp;"",""))&gt;0,"Replaced","Needs new version"),IF(AND(G376="Inform only",I376&lt;&gt;""),"Informed",IF(K376&lt;&gt;"","Confirmed",IF(I376="","Not sent",IF(TODAY()&gt;J376,"Overdue","Pending"))))))</f>
        <v/>
      </c>
      <c r="P376" s="37">
        <f>IF(O376&lt;&gt;"Confirmed","",IF(AND(G376="E-signature",L376&lt;&gt;"E-signature",L376&lt;&gt;"Policy software record"),"Needs e-signature",IF(AND(G376="Signature (paper or e-sign)",L376&lt;&gt;"E-signature",L376&lt;&gt;"Signed paper form",L376&lt;&gt;"Policy software record"),"Needs signature",IF(L376="","Add how confirmed",IF(M376="","Add proof link","Complete")))))</f>
        <v/>
      </c>
      <c r="Q376" s="43">
        <f>IF(O376="Overdue",DATEDIF(J376,TODAY(),"d"),"")</f>
        <v/>
      </c>
    </row>
    <row r="377">
      <c r="B377" s="37">
        <f>IF($A377="","",IFERROR(INDEX(People!$B:$B,MATCH($A377,People!$A:$A,0)),""))</f>
        <v/>
      </c>
      <c r="C377" s="37">
        <f>IF($A377="","",IFERROR(INDEX(People!$C:$C,MATCH($A377,People!$A:$A,0)),""))</f>
        <v/>
      </c>
      <c r="D377" s="37">
        <f>IF($A377="","",IFERROR(INDEX(People!$D:$D,MATCH($A377,People!$A:$A,0)),""))</f>
        <v/>
      </c>
      <c r="G377" s="37">
        <f>IF($E377="","",IFERROR(INDEX(Policies!$E:$E,MATCH($E377,Policies!$A:$A,0)),""))</f>
        <v/>
      </c>
      <c r="J377" s="41">
        <f>IF(OR(I377="",G377="Inform only"),"",I377+IFERROR(INDEX(Policies!$G:$G,MATCH(E377,Policies!$A:$A,0)),14))</f>
        <v/>
      </c>
      <c r="N377" s="37">
        <f>IF(OR(E377="",K377=""),"",IFERROR(INDEX(Policies!$H:$H,MATCH(E377,Policies!$A:$A,0))&amp;" (v"&amp;F377&amp;")",""))</f>
        <v/>
      </c>
      <c r="O377" s="37">
        <f>IF(A377="","",IF(AND(F377&lt;&gt;"",IFERROR(INDEX(Policies!$B:$B,MATCH(E377,Policies!$A:$A,0))&amp;"","")&lt;&gt;"",F377&amp;""&lt;&gt;IFERROR(INDEX(Policies!$B:$B,MATCH(E377,Policies!$A:$A,0))&amp;"","")),IF(COUNTIFS($A$4:$A$503,A377,$E$4:$E$503,E377,$F$4:$F$503,IFERROR(INDEX(Policies!$B:$B,MATCH(E377,Policies!$A:$A,0))&amp;"",""))&gt;0,"Replaced","Needs new version"),IF(AND(G377="Inform only",I377&lt;&gt;""),"Informed",IF(K377&lt;&gt;"","Confirmed",IF(I377="","Not sent",IF(TODAY()&gt;J377,"Overdue","Pending"))))))</f>
        <v/>
      </c>
      <c r="P377" s="37">
        <f>IF(O377&lt;&gt;"Confirmed","",IF(AND(G377="E-signature",L377&lt;&gt;"E-signature",L377&lt;&gt;"Policy software record"),"Needs e-signature",IF(AND(G377="Signature (paper or e-sign)",L377&lt;&gt;"E-signature",L377&lt;&gt;"Signed paper form",L377&lt;&gt;"Policy software record"),"Needs signature",IF(L377="","Add how confirmed",IF(M377="","Add proof link","Complete")))))</f>
        <v/>
      </c>
      <c r="Q377" s="43">
        <f>IF(O377="Overdue",DATEDIF(J377,TODAY(),"d"),"")</f>
        <v/>
      </c>
    </row>
    <row r="378">
      <c r="B378" s="37">
        <f>IF($A378="","",IFERROR(INDEX(People!$B:$B,MATCH($A378,People!$A:$A,0)),""))</f>
        <v/>
      </c>
      <c r="C378" s="37">
        <f>IF($A378="","",IFERROR(INDEX(People!$C:$C,MATCH($A378,People!$A:$A,0)),""))</f>
        <v/>
      </c>
      <c r="D378" s="37">
        <f>IF($A378="","",IFERROR(INDEX(People!$D:$D,MATCH($A378,People!$A:$A,0)),""))</f>
        <v/>
      </c>
      <c r="G378" s="37">
        <f>IF($E378="","",IFERROR(INDEX(Policies!$E:$E,MATCH($E378,Policies!$A:$A,0)),""))</f>
        <v/>
      </c>
      <c r="J378" s="41">
        <f>IF(OR(I378="",G378="Inform only"),"",I378+IFERROR(INDEX(Policies!$G:$G,MATCH(E378,Policies!$A:$A,0)),14))</f>
        <v/>
      </c>
      <c r="N378" s="37">
        <f>IF(OR(E378="",K378=""),"",IFERROR(INDEX(Policies!$H:$H,MATCH(E378,Policies!$A:$A,0))&amp;" (v"&amp;F378&amp;")",""))</f>
        <v/>
      </c>
      <c r="O378" s="37">
        <f>IF(A378="","",IF(AND(F378&lt;&gt;"",IFERROR(INDEX(Policies!$B:$B,MATCH(E378,Policies!$A:$A,0))&amp;"","")&lt;&gt;"",F378&amp;""&lt;&gt;IFERROR(INDEX(Policies!$B:$B,MATCH(E378,Policies!$A:$A,0))&amp;"","")),IF(COUNTIFS($A$4:$A$503,A378,$E$4:$E$503,E378,$F$4:$F$503,IFERROR(INDEX(Policies!$B:$B,MATCH(E378,Policies!$A:$A,0))&amp;"",""))&gt;0,"Replaced","Needs new version"),IF(AND(G378="Inform only",I378&lt;&gt;""),"Informed",IF(K378&lt;&gt;"","Confirmed",IF(I378="","Not sent",IF(TODAY()&gt;J378,"Overdue","Pending"))))))</f>
        <v/>
      </c>
      <c r="P378" s="37">
        <f>IF(O378&lt;&gt;"Confirmed","",IF(AND(G378="E-signature",L378&lt;&gt;"E-signature",L378&lt;&gt;"Policy software record"),"Needs e-signature",IF(AND(G378="Signature (paper or e-sign)",L378&lt;&gt;"E-signature",L378&lt;&gt;"Signed paper form",L378&lt;&gt;"Policy software record"),"Needs signature",IF(L378="","Add how confirmed",IF(M378="","Add proof link","Complete")))))</f>
        <v/>
      </c>
      <c r="Q378" s="43">
        <f>IF(O378="Overdue",DATEDIF(J378,TODAY(),"d"),"")</f>
        <v/>
      </c>
    </row>
    <row r="379">
      <c r="B379" s="37">
        <f>IF($A379="","",IFERROR(INDEX(People!$B:$B,MATCH($A379,People!$A:$A,0)),""))</f>
        <v/>
      </c>
      <c r="C379" s="37">
        <f>IF($A379="","",IFERROR(INDEX(People!$C:$C,MATCH($A379,People!$A:$A,0)),""))</f>
        <v/>
      </c>
      <c r="D379" s="37">
        <f>IF($A379="","",IFERROR(INDEX(People!$D:$D,MATCH($A379,People!$A:$A,0)),""))</f>
        <v/>
      </c>
      <c r="G379" s="37">
        <f>IF($E379="","",IFERROR(INDEX(Policies!$E:$E,MATCH($E379,Policies!$A:$A,0)),""))</f>
        <v/>
      </c>
      <c r="J379" s="41">
        <f>IF(OR(I379="",G379="Inform only"),"",I379+IFERROR(INDEX(Policies!$G:$G,MATCH(E379,Policies!$A:$A,0)),14))</f>
        <v/>
      </c>
      <c r="N379" s="37">
        <f>IF(OR(E379="",K379=""),"",IFERROR(INDEX(Policies!$H:$H,MATCH(E379,Policies!$A:$A,0))&amp;" (v"&amp;F379&amp;")",""))</f>
        <v/>
      </c>
      <c r="O379" s="37">
        <f>IF(A379="","",IF(AND(F379&lt;&gt;"",IFERROR(INDEX(Policies!$B:$B,MATCH(E379,Policies!$A:$A,0))&amp;"","")&lt;&gt;"",F379&amp;""&lt;&gt;IFERROR(INDEX(Policies!$B:$B,MATCH(E379,Policies!$A:$A,0))&amp;"","")),IF(COUNTIFS($A$4:$A$503,A379,$E$4:$E$503,E379,$F$4:$F$503,IFERROR(INDEX(Policies!$B:$B,MATCH(E379,Policies!$A:$A,0))&amp;"",""))&gt;0,"Replaced","Needs new version"),IF(AND(G379="Inform only",I379&lt;&gt;""),"Informed",IF(K379&lt;&gt;"","Confirmed",IF(I379="","Not sent",IF(TODAY()&gt;J379,"Overdue","Pending"))))))</f>
        <v/>
      </c>
      <c r="P379" s="37">
        <f>IF(O379&lt;&gt;"Confirmed","",IF(AND(G379="E-signature",L379&lt;&gt;"E-signature",L379&lt;&gt;"Policy software record"),"Needs e-signature",IF(AND(G379="Signature (paper or e-sign)",L379&lt;&gt;"E-signature",L379&lt;&gt;"Signed paper form",L379&lt;&gt;"Policy software record"),"Needs signature",IF(L379="","Add how confirmed",IF(M379="","Add proof link","Complete")))))</f>
        <v/>
      </c>
      <c r="Q379" s="43">
        <f>IF(O379="Overdue",DATEDIF(J379,TODAY(),"d"),"")</f>
        <v/>
      </c>
    </row>
    <row r="380">
      <c r="B380" s="37">
        <f>IF($A380="","",IFERROR(INDEX(People!$B:$B,MATCH($A380,People!$A:$A,0)),""))</f>
        <v/>
      </c>
      <c r="C380" s="37">
        <f>IF($A380="","",IFERROR(INDEX(People!$C:$C,MATCH($A380,People!$A:$A,0)),""))</f>
        <v/>
      </c>
      <c r="D380" s="37">
        <f>IF($A380="","",IFERROR(INDEX(People!$D:$D,MATCH($A380,People!$A:$A,0)),""))</f>
        <v/>
      </c>
      <c r="G380" s="37">
        <f>IF($E380="","",IFERROR(INDEX(Policies!$E:$E,MATCH($E380,Policies!$A:$A,0)),""))</f>
        <v/>
      </c>
      <c r="J380" s="41">
        <f>IF(OR(I380="",G380="Inform only"),"",I380+IFERROR(INDEX(Policies!$G:$G,MATCH(E380,Policies!$A:$A,0)),14))</f>
        <v/>
      </c>
      <c r="N380" s="37">
        <f>IF(OR(E380="",K380=""),"",IFERROR(INDEX(Policies!$H:$H,MATCH(E380,Policies!$A:$A,0))&amp;" (v"&amp;F380&amp;")",""))</f>
        <v/>
      </c>
      <c r="O380" s="37">
        <f>IF(A380="","",IF(AND(F380&lt;&gt;"",IFERROR(INDEX(Policies!$B:$B,MATCH(E380,Policies!$A:$A,0))&amp;"","")&lt;&gt;"",F380&amp;""&lt;&gt;IFERROR(INDEX(Policies!$B:$B,MATCH(E380,Policies!$A:$A,0))&amp;"","")),IF(COUNTIFS($A$4:$A$503,A380,$E$4:$E$503,E380,$F$4:$F$503,IFERROR(INDEX(Policies!$B:$B,MATCH(E380,Policies!$A:$A,0))&amp;"",""))&gt;0,"Replaced","Needs new version"),IF(AND(G380="Inform only",I380&lt;&gt;""),"Informed",IF(K380&lt;&gt;"","Confirmed",IF(I380="","Not sent",IF(TODAY()&gt;J380,"Overdue","Pending"))))))</f>
        <v/>
      </c>
      <c r="P380" s="37">
        <f>IF(O380&lt;&gt;"Confirmed","",IF(AND(G380="E-signature",L380&lt;&gt;"E-signature",L380&lt;&gt;"Policy software record"),"Needs e-signature",IF(AND(G380="Signature (paper or e-sign)",L380&lt;&gt;"E-signature",L380&lt;&gt;"Signed paper form",L380&lt;&gt;"Policy software record"),"Needs signature",IF(L380="","Add how confirmed",IF(M380="","Add proof link","Complete")))))</f>
        <v/>
      </c>
      <c r="Q380" s="43">
        <f>IF(O380="Overdue",DATEDIF(J380,TODAY(),"d"),"")</f>
        <v/>
      </c>
    </row>
    <row r="381">
      <c r="B381" s="37">
        <f>IF($A381="","",IFERROR(INDEX(People!$B:$B,MATCH($A381,People!$A:$A,0)),""))</f>
        <v/>
      </c>
      <c r="C381" s="37">
        <f>IF($A381="","",IFERROR(INDEX(People!$C:$C,MATCH($A381,People!$A:$A,0)),""))</f>
        <v/>
      </c>
      <c r="D381" s="37">
        <f>IF($A381="","",IFERROR(INDEX(People!$D:$D,MATCH($A381,People!$A:$A,0)),""))</f>
        <v/>
      </c>
      <c r="G381" s="37">
        <f>IF($E381="","",IFERROR(INDEX(Policies!$E:$E,MATCH($E381,Policies!$A:$A,0)),""))</f>
        <v/>
      </c>
      <c r="J381" s="41">
        <f>IF(OR(I381="",G381="Inform only"),"",I381+IFERROR(INDEX(Policies!$G:$G,MATCH(E381,Policies!$A:$A,0)),14))</f>
        <v/>
      </c>
      <c r="N381" s="37">
        <f>IF(OR(E381="",K381=""),"",IFERROR(INDEX(Policies!$H:$H,MATCH(E381,Policies!$A:$A,0))&amp;" (v"&amp;F381&amp;")",""))</f>
        <v/>
      </c>
      <c r="O381" s="37">
        <f>IF(A381="","",IF(AND(F381&lt;&gt;"",IFERROR(INDEX(Policies!$B:$B,MATCH(E381,Policies!$A:$A,0))&amp;"","")&lt;&gt;"",F381&amp;""&lt;&gt;IFERROR(INDEX(Policies!$B:$B,MATCH(E381,Policies!$A:$A,0))&amp;"","")),IF(COUNTIFS($A$4:$A$503,A381,$E$4:$E$503,E381,$F$4:$F$503,IFERROR(INDEX(Policies!$B:$B,MATCH(E381,Policies!$A:$A,0))&amp;"",""))&gt;0,"Replaced","Needs new version"),IF(AND(G381="Inform only",I381&lt;&gt;""),"Informed",IF(K381&lt;&gt;"","Confirmed",IF(I381="","Not sent",IF(TODAY()&gt;J381,"Overdue","Pending"))))))</f>
        <v/>
      </c>
      <c r="P381" s="37">
        <f>IF(O381&lt;&gt;"Confirmed","",IF(AND(G381="E-signature",L381&lt;&gt;"E-signature",L381&lt;&gt;"Policy software record"),"Needs e-signature",IF(AND(G381="Signature (paper or e-sign)",L381&lt;&gt;"E-signature",L381&lt;&gt;"Signed paper form",L381&lt;&gt;"Policy software record"),"Needs signature",IF(L381="","Add how confirmed",IF(M381="","Add proof link","Complete")))))</f>
        <v/>
      </c>
      <c r="Q381" s="43">
        <f>IF(O381="Overdue",DATEDIF(J381,TODAY(),"d"),"")</f>
        <v/>
      </c>
    </row>
    <row r="382">
      <c r="B382" s="37">
        <f>IF($A382="","",IFERROR(INDEX(People!$B:$B,MATCH($A382,People!$A:$A,0)),""))</f>
        <v/>
      </c>
      <c r="C382" s="37">
        <f>IF($A382="","",IFERROR(INDEX(People!$C:$C,MATCH($A382,People!$A:$A,0)),""))</f>
        <v/>
      </c>
      <c r="D382" s="37">
        <f>IF($A382="","",IFERROR(INDEX(People!$D:$D,MATCH($A382,People!$A:$A,0)),""))</f>
        <v/>
      </c>
      <c r="G382" s="37">
        <f>IF($E382="","",IFERROR(INDEX(Policies!$E:$E,MATCH($E382,Policies!$A:$A,0)),""))</f>
        <v/>
      </c>
      <c r="J382" s="41">
        <f>IF(OR(I382="",G382="Inform only"),"",I382+IFERROR(INDEX(Policies!$G:$G,MATCH(E382,Policies!$A:$A,0)),14))</f>
        <v/>
      </c>
      <c r="N382" s="37">
        <f>IF(OR(E382="",K382=""),"",IFERROR(INDEX(Policies!$H:$H,MATCH(E382,Policies!$A:$A,0))&amp;" (v"&amp;F382&amp;")",""))</f>
        <v/>
      </c>
      <c r="O382" s="37">
        <f>IF(A382="","",IF(AND(F382&lt;&gt;"",IFERROR(INDEX(Policies!$B:$B,MATCH(E382,Policies!$A:$A,0))&amp;"","")&lt;&gt;"",F382&amp;""&lt;&gt;IFERROR(INDEX(Policies!$B:$B,MATCH(E382,Policies!$A:$A,0))&amp;"","")),IF(COUNTIFS($A$4:$A$503,A382,$E$4:$E$503,E382,$F$4:$F$503,IFERROR(INDEX(Policies!$B:$B,MATCH(E382,Policies!$A:$A,0))&amp;"",""))&gt;0,"Replaced","Needs new version"),IF(AND(G382="Inform only",I382&lt;&gt;""),"Informed",IF(K382&lt;&gt;"","Confirmed",IF(I382="","Not sent",IF(TODAY()&gt;J382,"Overdue","Pending"))))))</f>
        <v/>
      </c>
      <c r="P382" s="37">
        <f>IF(O382&lt;&gt;"Confirmed","",IF(AND(G382="E-signature",L382&lt;&gt;"E-signature",L382&lt;&gt;"Policy software record"),"Needs e-signature",IF(AND(G382="Signature (paper or e-sign)",L382&lt;&gt;"E-signature",L382&lt;&gt;"Signed paper form",L382&lt;&gt;"Policy software record"),"Needs signature",IF(L382="","Add how confirmed",IF(M382="","Add proof link","Complete")))))</f>
        <v/>
      </c>
      <c r="Q382" s="43">
        <f>IF(O382="Overdue",DATEDIF(J382,TODAY(),"d"),"")</f>
        <v/>
      </c>
    </row>
    <row r="383">
      <c r="B383" s="37">
        <f>IF($A383="","",IFERROR(INDEX(People!$B:$B,MATCH($A383,People!$A:$A,0)),""))</f>
        <v/>
      </c>
      <c r="C383" s="37">
        <f>IF($A383="","",IFERROR(INDEX(People!$C:$C,MATCH($A383,People!$A:$A,0)),""))</f>
        <v/>
      </c>
      <c r="D383" s="37">
        <f>IF($A383="","",IFERROR(INDEX(People!$D:$D,MATCH($A383,People!$A:$A,0)),""))</f>
        <v/>
      </c>
      <c r="G383" s="37">
        <f>IF($E383="","",IFERROR(INDEX(Policies!$E:$E,MATCH($E383,Policies!$A:$A,0)),""))</f>
        <v/>
      </c>
      <c r="J383" s="41">
        <f>IF(OR(I383="",G383="Inform only"),"",I383+IFERROR(INDEX(Policies!$G:$G,MATCH(E383,Policies!$A:$A,0)),14))</f>
        <v/>
      </c>
      <c r="N383" s="37">
        <f>IF(OR(E383="",K383=""),"",IFERROR(INDEX(Policies!$H:$H,MATCH(E383,Policies!$A:$A,0))&amp;" (v"&amp;F383&amp;")",""))</f>
        <v/>
      </c>
      <c r="O383" s="37">
        <f>IF(A383="","",IF(AND(F383&lt;&gt;"",IFERROR(INDEX(Policies!$B:$B,MATCH(E383,Policies!$A:$A,0))&amp;"","")&lt;&gt;"",F383&amp;""&lt;&gt;IFERROR(INDEX(Policies!$B:$B,MATCH(E383,Policies!$A:$A,0))&amp;"","")),IF(COUNTIFS($A$4:$A$503,A383,$E$4:$E$503,E383,$F$4:$F$503,IFERROR(INDEX(Policies!$B:$B,MATCH(E383,Policies!$A:$A,0))&amp;"",""))&gt;0,"Replaced","Needs new version"),IF(AND(G383="Inform only",I383&lt;&gt;""),"Informed",IF(K383&lt;&gt;"","Confirmed",IF(I383="","Not sent",IF(TODAY()&gt;J383,"Overdue","Pending"))))))</f>
        <v/>
      </c>
      <c r="P383" s="37">
        <f>IF(O383&lt;&gt;"Confirmed","",IF(AND(G383="E-signature",L383&lt;&gt;"E-signature",L383&lt;&gt;"Policy software record"),"Needs e-signature",IF(AND(G383="Signature (paper or e-sign)",L383&lt;&gt;"E-signature",L383&lt;&gt;"Signed paper form",L383&lt;&gt;"Policy software record"),"Needs signature",IF(L383="","Add how confirmed",IF(M383="","Add proof link","Complete")))))</f>
        <v/>
      </c>
      <c r="Q383" s="43">
        <f>IF(O383="Overdue",DATEDIF(J383,TODAY(),"d"),"")</f>
        <v/>
      </c>
    </row>
    <row r="384">
      <c r="B384" s="37">
        <f>IF($A384="","",IFERROR(INDEX(People!$B:$B,MATCH($A384,People!$A:$A,0)),""))</f>
        <v/>
      </c>
      <c r="C384" s="37">
        <f>IF($A384="","",IFERROR(INDEX(People!$C:$C,MATCH($A384,People!$A:$A,0)),""))</f>
        <v/>
      </c>
      <c r="D384" s="37">
        <f>IF($A384="","",IFERROR(INDEX(People!$D:$D,MATCH($A384,People!$A:$A,0)),""))</f>
        <v/>
      </c>
      <c r="G384" s="37">
        <f>IF($E384="","",IFERROR(INDEX(Policies!$E:$E,MATCH($E384,Policies!$A:$A,0)),""))</f>
        <v/>
      </c>
      <c r="J384" s="41">
        <f>IF(OR(I384="",G384="Inform only"),"",I384+IFERROR(INDEX(Policies!$G:$G,MATCH(E384,Policies!$A:$A,0)),14))</f>
        <v/>
      </c>
      <c r="N384" s="37">
        <f>IF(OR(E384="",K384=""),"",IFERROR(INDEX(Policies!$H:$H,MATCH(E384,Policies!$A:$A,0))&amp;" (v"&amp;F384&amp;")",""))</f>
        <v/>
      </c>
      <c r="O384" s="37">
        <f>IF(A384="","",IF(AND(F384&lt;&gt;"",IFERROR(INDEX(Policies!$B:$B,MATCH(E384,Policies!$A:$A,0))&amp;"","")&lt;&gt;"",F384&amp;""&lt;&gt;IFERROR(INDEX(Policies!$B:$B,MATCH(E384,Policies!$A:$A,0))&amp;"","")),IF(COUNTIFS($A$4:$A$503,A384,$E$4:$E$503,E384,$F$4:$F$503,IFERROR(INDEX(Policies!$B:$B,MATCH(E384,Policies!$A:$A,0))&amp;"",""))&gt;0,"Replaced","Needs new version"),IF(AND(G384="Inform only",I384&lt;&gt;""),"Informed",IF(K384&lt;&gt;"","Confirmed",IF(I384="","Not sent",IF(TODAY()&gt;J384,"Overdue","Pending"))))))</f>
        <v/>
      </c>
      <c r="P384" s="37">
        <f>IF(O384&lt;&gt;"Confirmed","",IF(AND(G384="E-signature",L384&lt;&gt;"E-signature",L384&lt;&gt;"Policy software record"),"Needs e-signature",IF(AND(G384="Signature (paper or e-sign)",L384&lt;&gt;"E-signature",L384&lt;&gt;"Signed paper form",L384&lt;&gt;"Policy software record"),"Needs signature",IF(L384="","Add how confirmed",IF(M384="","Add proof link","Complete")))))</f>
        <v/>
      </c>
      <c r="Q384" s="43">
        <f>IF(O384="Overdue",DATEDIF(J384,TODAY(),"d"),"")</f>
        <v/>
      </c>
    </row>
    <row r="385">
      <c r="B385" s="37">
        <f>IF($A385="","",IFERROR(INDEX(People!$B:$B,MATCH($A385,People!$A:$A,0)),""))</f>
        <v/>
      </c>
      <c r="C385" s="37">
        <f>IF($A385="","",IFERROR(INDEX(People!$C:$C,MATCH($A385,People!$A:$A,0)),""))</f>
        <v/>
      </c>
      <c r="D385" s="37">
        <f>IF($A385="","",IFERROR(INDEX(People!$D:$D,MATCH($A385,People!$A:$A,0)),""))</f>
        <v/>
      </c>
      <c r="G385" s="37">
        <f>IF($E385="","",IFERROR(INDEX(Policies!$E:$E,MATCH($E385,Policies!$A:$A,0)),""))</f>
        <v/>
      </c>
      <c r="J385" s="41">
        <f>IF(OR(I385="",G385="Inform only"),"",I385+IFERROR(INDEX(Policies!$G:$G,MATCH(E385,Policies!$A:$A,0)),14))</f>
        <v/>
      </c>
      <c r="N385" s="37">
        <f>IF(OR(E385="",K385=""),"",IFERROR(INDEX(Policies!$H:$H,MATCH(E385,Policies!$A:$A,0))&amp;" (v"&amp;F385&amp;")",""))</f>
        <v/>
      </c>
      <c r="O385" s="37">
        <f>IF(A385="","",IF(AND(F385&lt;&gt;"",IFERROR(INDEX(Policies!$B:$B,MATCH(E385,Policies!$A:$A,0))&amp;"","")&lt;&gt;"",F385&amp;""&lt;&gt;IFERROR(INDEX(Policies!$B:$B,MATCH(E385,Policies!$A:$A,0))&amp;"","")),IF(COUNTIFS($A$4:$A$503,A385,$E$4:$E$503,E385,$F$4:$F$503,IFERROR(INDEX(Policies!$B:$B,MATCH(E385,Policies!$A:$A,0))&amp;"",""))&gt;0,"Replaced","Needs new version"),IF(AND(G385="Inform only",I385&lt;&gt;""),"Informed",IF(K385&lt;&gt;"","Confirmed",IF(I385="","Not sent",IF(TODAY()&gt;J385,"Overdue","Pending"))))))</f>
        <v/>
      </c>
      <c r="P385" s="37">
        <f>IF(O385&lt;&gt;"Confirmed","",IF(AND(G385="E-signature",L385&lt;&gt;"E-signature",L385&lt;&gt;"Policy software record"),"Needs e-signature",IF(AND(G385="Signature (paper or e-sign)",L385&lt;&gt;"E-signature",L385&lt;&gt;"Signed paper form",L385&lt;&gt;"Policy software record"),"Needs signature",IF(L385="","Add how confirmed",IF(M385="","Add proof link","Complete")))))</f>
        <v/>
      </c>
      <c r="Q385" s="43">
        <f>IF(O385="Overdue",DATEDIF(J385,TODAY(),"d"),"")</f>
        <v/>
      </c>
    </row>
    <row r="386">
      <c r="B386" s="37">
        <f>IF($A386="","",IFERROR(INDEX(People!$B:$B,MATCH($A386,People!$A:$A,0)),""))</f>
        <v/>
      </c>
      <c r="C386" s="37">
        <f>IF($A386="","",IFERROR(INDEX(People!$C:$C,MATCH($A386,People!$A:$A,0)),""))</f>
        <v/>
      </c>
      <c r="D386" s="37">
        <f>IF($A386="","",IFERROR(INDEX(People!$D:$D,MATCH($A386,People!$A:$A,0)),""))</f>
        <v/>
      </c>
      <c r="G386" s="37">
        <f>IF($E386="","",IFERROR(INDEX(Policies!$E:$E,MATCH($E386,Policies!$A:$A,0)),""))</f>
        <v/>
      </c>
      <c r="J386" s="41">
        <f>IF(OR(I386="",G386="Inform only"),"",I386+IFERROR(INDEX(Policies!$G:$G,MATCH(E386,Policies!$A:$A,0)),14))</f>
        <v/>
      </c>
      <c r="N386" s="37">
        <f>IF(OR(E386="",K386=""),"",IFERROR(INDEX(Policies!$H:$H,MATCH(E386,Policies!$A:$A,0))&amp;" (v"&amp;F386&amp;")",""))</f>
        <v/>
      </c>
      <c r="O386" s="37">
        <f>IF(A386="","",IF(AND(F386&lt;&gt;"",IFERROR(INDEX(Policies!$B:$B,MATCH(E386,Policies!$A:$A,0))&amp;"","")&lt;&gt;"",F386&amp;""&lt;&gt;IFERROR(INDEX(Policies!$B:$B,MATCH(E386,Policies!$A:$A,0))&amp;"","")),IF(COUNTIFS($A$4:$A$503,A386,$E$4:$E$503,E386,$F$4:$F$503,IFERROR(INDEX(Policies!$B:$B,MATCH(E386,Policies!$A:$A,0))&amp;"",""))&gt;0,"Replaced","Needs new version"),IF(AND(G386="Inform only",I386&lt;&gt;""),"Informed",IF(K386&lt;&gt;"","Confirmed",IF(I386="","Not sent",IF(TODAY()&gt;J386,"Overdue","Pending"))))))</f>
        <v/>
      </c>
      <c r="P386" s="37">
        <f>IF(O386&lt;&gt;"Confirmed","",IF(AND(G386="E-signature",L386&lt;&gt;"E-signature",L386&lt;&gt;"Policy software record"),"Needs e-signature",IF(AND(G386="Signature (paper or e-sign)",L386&lt;&gt;"E-signature",L386&lt;&gt;"Signed paper form",L386&lt;&gt;"Policy software record"),"Needs signature",IF(L386="","Add how confirmed",IF(M386="","Add proof link","Complete")))))</f>
        <v/>
      </c>
      <c r="Q386" s="43">
        <f>IF(O386="Overdue",DATEDIF(J386,TODAY(),"d"),"")</f>
        <v/>
      </c>
    </row>
    <row r="387">
      <c r="B387" s="37">
        <f>IF($A387="","",IFERROR(INDEX(People!$B:$B,MATCH($A387,People!$A:$A,0)),""))</f>
        <v/>
      </c>
      <c r="C387" s="37">
        <f>IF($A387="","",IFERROR(INDEX(People!$C:$C,MATCH($A387,People!$A:$A,0)),""))</f>
        <v/>
      </c>
      <c r="D387" s="37">
        <f>IF($A387="","",IFERROR(INDEX(People!$D:$D,MATCH($A387,People!$A:$A,0)),""))</f>
        <v/>
      </c>
      <c r="G387" s="37">
        <f>IF($E387="","",IFERROR(INDEX(Policies!$E:$E,MATCH($E387,Policies!$A:$A,0)),""))</f>
        <v/>
      </c>
      <c r="J387" s="41">
        <f>IF(OR(I387="",G387="Inform only"),"",I387+IFERROR(INDEX(Policies!$G:$G,MATCH(E387,Policies!$A:$A,0)),14))</f>
        <v/>
      </c>
      <c r="N387" s="37">
        <f>IF(OR(E387="",K387=""),"",IFERROR(INDEX(Policies!$H:$H,MATCH(E387,Policies!$A:$A,0))&amp;" (v"&amp;F387&amp;")",""))</f>
        <v/>
      </c>
      <c r="O387" s="37">
        <f>IF(A387="","",IF(AND(F387&lt;&gt;"",IFERROR(INDEX(Policies!$B:$B,MATCH(E387,Policies!$A:$A,0))&amp;"","")&lt;&gt;"",F387&amp;""&lt;&gt;IFERROR(INDEX(Policies!$B:$B,MATCH(E387,Policies!$A:$A,0))&amp;"","")),IF(COUNTIFS($A$4:$A$503,A387,$E$4:$E$503,E387,$F$4:$F$503,IFERROR(INDEX(Policies!$B:$B,MATCH(E387,Policies!$A:$A,0))&amp;"",""))&gt;0,"Replaced","Needs new version"),IF(AND(G387="Inform only",I387&lt;&gt;""),"Informed",IF(K387&lt;&gt;"","Confirmed",IF(I387="","Not sent",IF(TODAY()&gt;J387,"Overdue","Pending"))))))</f>
        <v/>
      </c>
      <c r="P387" s="37">
        <f>IF(O387&lt;&gt;"Confirmed","",IF(AND(G387="E-signature",L387&lt;&gt;"E-signature",L387&lt;&gt;"Policy software record"),"Needs e-signature",IF(AND(G387="Signature (paper or e-sign)",L387&lt;&gt;"E-signature",L387&lt;&gt;"Signed paper form",L387&lt;&gt;"Policy software record"),"Needs signature",IF(L387="","Add how confirmed",IF(M387="","Add proof link","Complete")))))</f>
        <v/>
      </c>
      <c r="Q387" s="43">
        <f>IF(O387="Overdue",DATEDIF(J387,TODAY(),"d"),"")</f>
        <v/>
      </c>
    </row>
    <row r="388">
      <c r="B388" s="37">
        <f>IF($A388="","",IFERROR(INDEX(People!$B:$B,MATCH($A388,People!$A:$A,0)),""))</f>
        <v/>
      </c>
      <c r="C388" s="37">
        <f>IF($A388="","",IFERROR(INDEX(People!$C:$C,MATCH($A388,People!$A:$A,0)),""))</f>
        <v/>
      </c>
      <c r="D388" s="37">
        <f>IF($A388="","",IFERROR(INDEX(People!$D:$D,MATCH($A388,People!$A:$A,0)),""))</f>
        <v/>
      </c>
      <c r="G388" s="37">
        <f>IF($E388="","",IFERROR(INDEX(Policies!$E:$E,MATCH($E388,Policies!$A:$A,0)),""))</f>
        <v/>
      </c>
      <c r="J388" s="41">
        <f>IF(OR(I388="",G388="Inform only"),"",I388+IFERROR(INDEX(Policies!$G:$G,MATCH(E388,Policies!$A:$A,0)),14))</f>
        <v/>
      </c>
      <c r="N388" s="37">
        <f>IF(OR(E388="",K388=""),"",IFERROR(INDEX(Policies!$H:$H,MATCH(E388,Policies!$A:$A,0))&amp;" (v"&amp;F388&amp;")",""))</f>
        <v/>
      </c>
      <c r="O388" s="37">
        <f>IF(A388="","",IF(AND(F388&lt;&gt;"",IFERROR(INDEX(Policies!$B:$B,MATCH(E388,Policies!$A:$A,0))&amp;"","")&lt;&gt;"",F388&amp;""&lt;&gt;IFERROR(INDEX(Policies!$B:$B,MATCH(E388,Policies!$A:$A,0))&amp;"","")),IF(COUNTIFS($A$4:$A$503,A388,$E$4:$E$503,E388,$F$4:$F$503,IFERROR(INDEX(Policies!$B:$B,MATCH(E388,Policies!$A:$A,0))&amp;"",""))&gt;0,"Replaced","Needs new version"),IF(AND(G388="Inform only",I388&lt;&gt;""),"Informed",IF(K388&lt;&gt;"","Confirmed",IF(I388="","Not sent",IF(TODAY()&gt;J388,"Overdue","Pending"))))))</f>
        <v/>
      </c>
      <c r="P388" s="37">
        <f>IF(O388&lt;&gt;"Confirmed","",IF(AND(G388="E-signature",L388&lt;&gt;"E-signature",L388&lt;&gt;"Policy software record"),"Needs e-signature",IF(AND(G388="Signature (paper or e-sign)",L388&lt;&gt;"E-signature",L388&lt;&gt;"Signed paper form",L388&lt;&gt;"Policy software record"),"Needs signature",IF(L388="","Add how confirmed",IF(M388="","Add proof link","Complete")))))</f>
        <v/>
      </c>
      <c r="Q388" s="43">
        <f>IF(O388="Overdue",DATEDIF(J388,TODAY(),"d"),"")</f>
        <v/>
      </c>
    </row>
    <row r="389">
      <c r="B389" s="37">
        <f>IF($A389="","",IFERROR(INDEX(People!$B:$B,MATCH($A389,People!$A:$A,0)),""))</f>
        <v/>
      </c>
      <c r="C389" s="37">
        <f>IF($A389="","",IFERROR(INDEX(People!$C:$C,MATCH($A389,People!$A:$A,0)),""))</f>
        <v/>
      </c>
      <c r="D389" s="37">
        <f>IF($A389="","",IFERROR(INDEX(People!$D:$D,MATCH($A389,People!$A:$A,0)),""))</f>
        <v/>
      </c>
      <c r="G389" s="37">
        <f>IF($E389="","",IFERROR(INDEX(Policies!$E:$E,MATCH($E389,Policies!$A:$A,0)),""))</f>
        <v/>
      </c>
      <c r="J389" s="41">
        <f>IF(OR(I389="",G389="Inform only"),"",I389+IFERROR(INDEX(Policies!$G:$G,MATCH(E389,Policies!$A:$A,0)),14))</f>
        <v/>
      </c>
      <c r="N389" s="37">
        <f>IF(OR(E389="",K389=""),"",IFERROR(INDEX(Policies!$H:$H,MATCH(E389,Policies!$A:$A,0))&amp;" (v"&amp;F389&amp;")",""))</f>
        <v/>
      </c>
      <c r="O389" s="37">
        <f>IF(A389="","",IF(AND(F389&lt;&gt;"",IFERROR(INDEX(Policies!$B:$B,MATCH(E389,Policies!$A:$A,0))&amp;"","")&lt;&gt;"",F389&amp;""&lt;&gt;IFERROR(INDEX(Policies!$B:$B,MATCH(E389,Policies!$A:$A,0))&amp;"","")),IF(COUNTIFS($A$4:$A$503,A389,$E$4:$E$503,E389,$F$4:$F$503,IFERROR(INDEX(Policies!$B:$B,MATCH(E389,Policies!$A:$A,0))&amp;"",""))&gt;0,"Replaced","Needs new version"),IF(AND(G389="Inform only",I389&lt;&gt;""),"Informed",IF(K389&lt;&gt;"","Confirmed",IF(I389="","Not sent",IF(TODAY()&gt;J389,"Overdue","Pending"))))))</f>
        <v/>
      </c>
      <c r="P389" s="37">
        <f>IF(O389&lt;&gt;"Confirmed","",IF(AND(G389="E-signature",L389&lt;&gt;"E-signature",L389&lt;&gt;"Policy software record"),"Needs e-signature",IF(AND(G389="Signature (paper or e-sign)",L389&lt;&gt;"E-signature",L389&lt;&gt;"Signed paper form",L389&lt;&gt;"Policy software record"),"Needs signature",IF(L389="","Add how confirmed",IF(M389="","Add proof link","Complete")))))</f>
        <v/>
      </c>
      <c r="Q389" s="43">
        <f>IF(O389="Overdue",DATEDIF(J389,TODAY(),"d"),"")</f>
        <v/>
      </c>
    </row>
    <row r="390">
      <c r="B390" s="37">
        <f>IF($A390="","",IFERROR(INDEX(People!$B:$B,MATCH($A390,People!$A:$A,0)),""))</f>
        <v/>
      </c>
      <c r="C390" s="37">
        <f>IF($A390="","",IFERROR(INDEX(People!$C:$C,MATCH($A390,People!$A:$A,0)),""))</f>
        <v/>
      </c>
      <c r="D390" s="37">
        <f>IF($A390="","",IFERROR(INDEX(People!$D:$D,MATCH($A390,People!$A:$A,0)),""))</f>
        <v/>
      </c>
      <c r="G390" s="37">
        <f>IF($E390="","",IFERROR(INDEX(Policies!$E:$E,MATCH($E390,Policies!$A:$A,0)),""))</f>
        <v/>
      </c>
      <c r="J390" s="41">
        <f>IF(OR(I390="",G390="Inform only"),"",I390+IFERROR(INDEX(Policies!$G:$G,MATCH(E390,Policies!$A:$A,0)),14))</f>
        <v/>
      </c>
      <c r="N390" s="37">
        <f>IF(OR(E390="",K390=""),"",IFERROR(INDEX(Policies!$H:$H,MATCH(E390,Policies!$A:$A,0))&amp;" (v"&amp;F390&amp;")",""))</f>
        <v/>
      </c>
      <c r="O390" s="37">
        <f>IF(A390="","",IF(AND(F390&lt;&gt;"",IFERROR(INDEX(Policies!$B:$B,MATCH(E390,Policies!$A:$A,0))&amp;"","")&lt;&gt;"",F390&amp;""&lt;&gt;IFERROR(INDEX(Policies!$B:$B,MATCH(E390,Policies!$A:$A,0))&amp;"","")),IF(COUNTIFS($A$4:$A$503,A390,$E$4:$E$503,E390,$F$4:$F$503,IFERROR(INDEX(Policies!$B:$B,MATCH(E390,Policies!$A:$A,0))&amp;"",""))&gt;0,"Replaced","Needs new version"),IF(AND(G390="Inform only",I390&lt;&gt;""),"Informed",IF(K390&lt;&gt;"","Confirmed",IF(I390="","Not sent",IF(TODAY()&gt;J390,"Overdue","Pending"))))))</f>
        <v/>
      </c>
      <c r="P390" s="37">
        <f>IF(O390&lt;&gt;"Confirmed","",IF(AND(G390="E-signature",L390&lt;&gt;"E-signature",L390&lt;&gt;"Policy software record"),"Needs e-signature",IF(AND(G390="Signature (paper or e-sign)",L390&lt;&gt;"E-signature",L390&lt;&gt;"Signed paper form",L390&lt;&gt;"Policy software record"),"Needs signature",IF(L390="","Add how confirmed",IF(M390="","Add proof link","Complete")))))</f>
        <v/>
      </c>
      <c r="Q390" s="43">
        <f>IF(O390="Overdue",DATEDIF(J390,TODAY(),"d"),"")</f>
        <v/>
      </c>
    </row>
    <row r="391">
      <c r="B391" s="37">
        <f>IF($A391="","",IFERROR(INDEX(People!$B:$B,MATCH($A391,People!$A:$A,0)),""))</f>
        <v/>
      </c>
      <c r="C391" s="37">
        <f>IF($A391="","",IFERROR(INDEX(People!$C:$C,MATCH($A391,People!$A:$A,0)),""))</f>
        <v/>
      </c>
      <c r="D391" s="37">
        <f>IF($A391="","",IFERROR(INDEX(People!$D:$D,MATCH($A391,People!$A:$A,0)),""))</f>
        <v/>
      </c>
      <c r="G391" s="37">
        <f>IF($E391="","",IFERROR(INDEX(Policies!$E:$E,MATCH($E391,Policies!$A:$A,0)),""))</f>
        <v/>
      </c>
      <c r="J391" s="41">
        <f>IF(OR(I391="",G391="Inform only"),"",I391+IFERROR(INDEX(Policies!$G:$G,MATCH(E391,Policies!$A:$A,0)),14))</f>
        <v/>
      </c>
      <c r="N391" s="37">
        <f>IF(OR(E391="",K391=""),"",IFERROR(INDEX(Policies!$H:$H,MATCH(E391,Policies!$A:$A,0))&amp;" (v"&amp;F391&amp;")",""))</f>
        <v/>
      </c>
      <c r="O391" s="37">
        <f>IF(A391="","",IF(AND(F391&lt;&gt;"",IFERROR(INDEX(Policies!$B:$B,MATCH(E391,Policies!$A:$A,0))&amp;"","")&lt;&gt;"",F391&amp;""&lt;&gt;IFERROR(INDEX(Policies!$B:$B,MATCH(E391,Policies!$A:$A,0))&amp;"","")),IF(COUNTIFS($A$4:$A$503,A391,$E$4:$E$503,E391,$F$4:$F$503,IFERROR(INDEX(Policies!$B:$B,MATCH(E391,Policies!$A:$A,0))&amp;"",""))&gt;0,"Replaced","Needs new version"),IF(AND(G391="Inform only",I391&lt;&gt;""),"Informed",IF(K391&lt;&gt;"","Confirmed",IF(I391="","Not sent",IF(TODAY()&gt;J391,"Overdue","Pending"))))))</f>
        <v/>
      </c>
      <c r="P391" s="37">
        <f>IF(O391&lt;&gt;"Confirmed","",IF(AND(G391="E-signature",L391&lt;&gt;"E-signature",L391&lt;&gt;"Policy software record"),"Needs e-signature",IF(AND(G391="Signature (paper or e-sign)",L391&lt;&gt;"E-signature",L391&lt;&gt;"Signed paper form",L391&lt;&gt;"Policy software record"),"Needs signature",IF(L391="","Add how confirmed",IF(M391="","Add proof link","Complete")))))</f>
        <v/>
      </c>
      <c r="Q391" s="43">
        <f>IF(O391="Overdue",DATEDIF(J391,TODAY(),"d"),"")</f>
        <v/>
      </c>
    </row>
    <row r="392">
      <c r="B392" s="37">
        <f>IF($A392="","",IFERROR(INDEX(People!$B:$B,MATCH($A392,People!$A:$A,0)),""))</f>
        <v/>
      </c>
      <c r="C392" s="37">
        <f>IF($A392="","",IFERROR(INDEX(People!$C:$C,MATCH($A392,People!$A:$A,0)),""))</f>
        <v/>
      </c>
      <c r="D392" s="37">
        <f>IF($A392="","",IFERROR(INDEX(People!$D:$D,MATCH($A392,People!$A:$A,0)),""))</f>
        <v/>
      </c>
      <c r="G392" s="37">
        <f>IF($E392="","",IFERROR(INDEX(Policies!$E:$E,MATCH($E392,Policies!$A:$A,0)),""))</f>
        <v/>
      </c>
      <c r="J392" s="41">
        <f>IF(OR(I392="",G392="Inform only"),"",I392+IFERROR(INDEX(Policies!$G:$G,MATCH(E392,Policies!$A:$A,0)),14))</f>
        <v/>
      </c>
      <c r="N392" s="37">
        <f>IF(OR(E392="",K392=""),"",IFERROR(INDEX(Policies!$H:$H,MATCH(E392,Policies!$A:$A,0))&amp;" (v"&amp;F392&amp;")",""))</f>
        <v/>
      </c>
      <c r="O392" s="37">
        <f>IF(A392="","",IF(AND(F392&lt;&gt;"",IFERROR(INDEX(Policies!$B:$B,MATCH(E392,Policies!$A:$A,0))&amp;"","")&lt;&gt;"",F392&amp;""&lt;&gt;IFERROR(INDEX(Policies!$B:$B,MATCH(E392,Policies!$A:$A,0))&amp;"","")),IF(COUNTIFS($A$4:$A$503,A392,$E$4:$E$503,E392,$F$4:$F$503,IFERROR(INDEX(Policies!$B:$B,MATCH(E392,Policies!$A:$A,0))&amp;"",""))&gt;0,"Replaced","Needs new version"),IF(AND(G392="Inform only",I392&lt;&gt;""),"Informed",IF(K392&lt;&gt;"","Confirmed",IF(I392="","Not sent",IF(TODAY()&gt;J392,"Overdue","Pending"))))))</f>
        <v/>
      </c>
      <c r="P392" s="37">
        <f>IF(O392&lt;&gt;"Confirmed","",IF(AND(G392="E-signature",L392&lt;&gt;"E-signature",L392&lt;&gt;"Policy software record"),"Needs e-signature",IF(AND(G392="Signature (paper or e-sign)",L392&lt;&gt;"E-signature",L392&lt;&gt;"Signed paper form",L392&lt;&gt;"Policy software record"),"Needs signature",IF(L392="","Add how confirmed",IF(M392="","Add proof link","Complete")))))</f>
        <v/>
      </c>
      <c r="Q392" s="43">
        <f>IF(O392="Overdue",DATEDIF(J392,TODAY(),"d"),"")</f>
        <v/>
      </c>
    </row>
    <row r="393">
      <c r="B393" s="37">
        <f>IF($A393="","",IFERROR(INDEX(People!$B:$B,MATCH($A393,People!$A:$A,0)),""))</f>
        <v/>
      </c>
      <c r="C393" s="37">
        <f>IF($A393="","",IFERROR(INDEX(People!$C:$C,MATCH($A393,People!$A:$A,0)),""))</f>
        <v/>
      </c>
      <c r="D393" s="37">
        <f>IF($A393="","",IFERROR(INDEX(People!$D:$D,MATCH($A393,People!$A:$A,0)),""))</f>
        <v/>
      </c>
      <c r="G393" s="37">
        <f>IF($E393="","",IFERROR(INDEX(Policies!$E:$E,MATCH($E393,Policies!$A:$A,0)),""))</f>
        <v/>
      </c>
      <c r="J393" s="41">
        <f>IF(OR(I393="",G393="Inform only"),"",I393+IFERROR(INDEX(Policies!$G:$G,MATCH(E393,Policies!$A:$A,0)),14))</f>
        <v/>
      </c>
      <c r="N393" s="37">
        <f>IF(OR(E393="",K393=""),"",IFERROR(INDEX(Policies!$H:$H,MATCH(E393,Policies!$A:$A,0))&amp;" (v"&amp;F393&amp;")",""))</f>
        <v/>
      </c>
      <c r="O393" s="37">
        <f>IF(A393="","",IF(AND(F393&lt;&gt;"",IFERROR(INDEX(Policies!$B:$B,MATCH(E393,Policies!$A:$A,0))&amp;"","")&lt;&gt;"",F393&amp;""&lt;&gt;IFERROR(INDEX(Policies!$B:$B,MATCH(E393,Policies!$A:$A,0))&amp;"","")),IF(COUNTIFS($A$4:$A$503,A393,$E$4:$E$503,E393,$F$4:$F$503,IFERROR(INDEX(Policies!$B:$B,MATCH(E393,Policies!$A:$A,0))&amp;"",""))&gt;0,"Replaced","Needs new version"),IF(AND(G393="Inform only",I393&lt;&gt;""),"Informed",IF(K393&lt;&gt;"","Confirmed",IF(I393="","Not sent",IF(TODAY()&gt;J393,"Overdue","Pending"))))))</f>
        <v/>
      </c>
      <c r="P393" s="37">
        <f>IF(O393&lt;&gt;"Confirmed","",IF(AND(G393="E-signature",L393&lt;&gt;"E-signature",L393&lt;&gt;"Policy software record"),"Needs e-signature",IF(AND(G393="Signature (paper or e-sign)",L393&lt;&gt;"E-signature",L393&lt;&gt;"Signed paper form",L393&lt;&gt;"Policy software record"),"Needs signature",IF(L393="","Add how confirmed",IF(M393="","Add proof link","Complete")))))</f>
        <v/>
      </c>
      <c r="Q393" s="43">
        <f>IF(O393="Overdue",DATEDIF(J393,TODAY(),"d"),"")</f>
        <v/>
      </c>
    </row>
    <row r="394">
      <c r="B394" s="37">
        <f>IF($A394="","",IFERROR(INDEX(People!$B:$B,MATCH($A394,People!$A:$A,0)),""))</f>
        <v/>
      </c>
      <c r="C394" s="37">
        <f>IF($A394="","",IFERROR(INDEX(People!$C:$C,MATCH($A394,People!$A:$A,0)),""))</f>
        <v/>
      </c>
      <c r="D394" s="37">
        <f>IF($A394="","",IFERROR(INDEX(People!$D:$D,MATCH($A394,People!$A:$A,0)),""))</f>
        <v/>
      </c>
      <c r="G394" s="37">
        <f>IF($E394="","",IFERROR(INDEX(Policies!$E:$E,MATCH($E394,Policies!$A:$A,0)),""))</f>
        <v/>
      </c>
      <c r="J394" s="41">
        <f>IF(OR(I394="",G394="Inform only"),"",I394+IFERROR(INDEX(Policies!$G:$G,MATCH(E394,Policies!$A:$A,0)),14))</f>
        <v/>
      </c>
      <c r="N394" s="37">
        <f>IF(OR(E394="",K394=""),"",IFERROR(INDEX(Policies!$H:$H,MATCH(E394,Policies!$A:$A,0))&amp;" (v"&amp;F394&amp;")",""))</f>
        <v/>
      </c>
      <c r="O394" s="37">
        <f>IF(A394="","",IF(AND(F394&lt;&gt;"",IFERROR(INDEX(Policies!$B:$B,MATCH(E394,Policies!$A:$A,0))&amp;"","")&lt;&gt;"",F394&amp;""&lt;&gt;IFERROR(INDEX(Policies!$B:$B,MATCH(E394,Policies!$A:$A,0))&amp;"","")),IF(COUNTIFS($A$4:$A$503,A394,$E$4:$E$503,E394,$F$4:$F$503,IFERROR(INDEX(Policies!$B:$B,MATCH(E394,Policies!$A:$A,0))&amp;"",""))&gt;0,"Replaced","Needs new version"),IF(AND(G394="Inform only",I394&lt;&gt;""),"Informed",IF(K394&lt;&gt;"","Confirmed",IF(I394="","Not sent",IF(TODAY()&gt;J394,"Overdue","Pending"))))))</f>
        <v/>
      </c>
      <c r="P394" s="37">
        <f>IF(O394&lt;&gt;"Confirmed","",IF(AND(G394="E-signature",L394&lt;&gt;"E-signature",L394&lt;&gt;"Policy software record"),"Needs e-signature",IF(AND(G394="Signature (paper or e-sign)",L394&lt;&gt;"E-signature",L394&lt;&gt;"Signed paper form",L394&lt;&gt;"Policy software record"),"Needs signature",IF(L394="","Add how confirmed",IF(M394="","Add proof link","Complete")))))</f>
        <v/>
      </c>
      <c r="Q394" s="43">
        <f>IF(O394="Overdue",DATEDIF(J394,TODAY(),"d"),"")</f>
        <v/>
      </c>
    </row>
    <row r="395">
      <c r="B395" s="37">
        <f>IF($A395="","",IFERROR(INDEX(People!$B:$B,MATCH($A395,People!$A:$A,0)),""))</f>
        <v/>
      </c>
      <c r="C395" s="37">
        <f>IF($A395="","",IFERROR(INDEX(People!$C:$C,MATCH($A395,People!$A:$A,0)),""))</f>
        <v/>
      </c>
      <c r="D395" s="37">
        <f>IF($A395="","",IFERROR(INDEX(People!$D:$D,MATCH($A395,People!$A:$A,0)),""))</f>
        <v/>
      </c>
      <c r="G395" s="37">
        <f>IF($E395="","",IFERROR(INDEX(Policies!$E:$E,MATCH($E395,Policies!$A:$A,0)),""))</f>
        <v/>
      </c>
      <c r="J395" s="41">
        <f>IF(OR(I395="",G395="Inform only"),"",I395+IFERROR(INDEX(Policies!$G:$G,MATCH(E395,Policies!$A:$A,0)),14))</f>
        <v/>
      </c>
      <c r="N395" s="37">
        <f>IF(OR(E395="",K395=""),"",IFERROR(INDEX(Policies!$H:$H,MATCH(E395,Policies!$A:$A,0))&amp;" (v"&amp;F395&amp;")",""))</f>
        <v/>
      </c>
      <c r="O395" s="37">
        <f>IF(A395="","",IF(AND(F395&lt;&gt;"",IFERROR(INDEX(Policies!$B:$B,MATCH(E395,Policies!$A:$A,0))&amp;"","")&lt;&gt;"",F395&amp;""&lt;&gt;IFERROR(INDEX(Policies!$B:$B,MATCH(E395,Policies!$A:$A,0))&amp;"","")),IF(COUNTIFS($A$4:$A$503,A395,$E$4:$E$503,E395,$F$4:$F$503,IFERROR(INDEX(Policies!$B:$B,MATCH(E395,Policies!$A:$A,0))&amp;"",""))&gt;0,"Replaced","Needs new version"),IF(AND(G395="Inform only",I395&lt;&gt;""),"Informed",IF(K395&lt;&gt;"","Confirmed",IF(I395="","Not sent",IF(TODAY()&gt;J395,"Overdue","Pending"))))))</f>
        <v/>
      </c>
      <c r="P395" s="37">
        <f>IF(O395&lt;&gt;"Confirmed","",IF(AND(G395="E-signature",L395&lt;&gt;"E-signature",L395&lt;&gt;"Policy software record"),"Needs e-signature",IF(AND(G395="Signature (paper or e-sign)",L395&lt;&gt;"E-signature",L395&lt;&gt;"Signed paper form",L395&lt;&gt;"Policy software record"),"Needs signature",IF(L395="","Add how confirmed",IF(M395="","Add proof link","Complete")))))</f>
        <v/>
      </c>
      <c r="Q395" s="43">
        <f>IF(O395="Overdue",DATEDIF(J395,TODAY(),"d"),"")</f>
        <v/>
      </c>
    </row>
    <row r="396">
      <c r="B396" s="37">
        <f>IF($A396="","",IFERROR(INDEX(People!$B:$B,MATCH($A396,People!$A:$A,0)),""))</f>
        <v/>
      </c>
      <c r="C396" s="37">
        <f>IF($A396="","",IFERROR(INDEX(People!$C:$C,MATCH($A396,People!$A:$A,0)),""))</f>
        <v/>
      </c>
      <c r="D396" s="37">
        <f>IF($A396="","",IFERROR(INDEX(People!$D:$D,MATCH($A396,People!$A:$A,0)),""))</f>
        <v/>
      </c>
      <c r="G396" s="37">
        <f>IF($E396="","",IFERROR(INDEX(Policies!$E:$E,MATCH($E396,Policies!$A:$A,0)),""))</f>
        <v/>
      </c>
      <c r="J396" s="41">
        <f>IF(OR(I396="",G396="Inform only"),"",I396+IFERROR(INDEX(Policies!$G:$G,MATCH(E396,Policies!$A:$A,0)),14))</f>
        <v/>
      </c>
      <c r="N396" s="37">
        <f>IF(OR(E396="",K396=""),"",IFERROR(INDEX(Policies!$H:$H,MATCH(E396,Policies!$A:$A,0))&amp;" (v"&amp;F396&amp;")",""))</f>
        <v/>
      </c>
      <c r="O396" s="37">
        <f>IF(A396="","",IF(AND(F396&lt;&gt;"",IFERROR(INDEX(Policies!$B:$B,MATCH(E396,Policies!$A:$A,0))&amp;"","")&lt;&gt;"",F396&amp;""&lt;&gt;IFERROR(INDEX(Policies!$B:$B,MATCH(E396,Policies!$A:$A,0))&amp;"","")),IF(COUNTIFS($A$4:$A$503,A396,$E$4:$E$503,E396,$F$4:$F$503,IFERROR(INDEX(Policies!$B:$B,MATCH(E396,Policies!$A:$A,0))&amp;"",""))&gt;0,"Replaced","Needs new version"),IF(AND(G396="Inform only",I396&lt;&gt;""),"Informed",IF(K396&lt;&gt;"","Confirmed",IF(I396="","Not sent",IF(TODAY()&gt;J396,"Overdue","Pending"))))))</f>
        <v/>
      </c>
      <c r="P396" s="37">
        <f>IF(O396&lt;&gt;"Confirmed","",IF(AND(G396="E-signature",L396&lt;&gt;"E-signature",L396&lt;&gt;"Policy software record"),"Needs e-signature",IF(AND(G396="Signature (paper or e-sign)",L396&lt;&gt;"E-signature",L396&lt;&gt;"Signed paper form",L396&lt;&gt;"Policy software record"),"Needs signature",IF(L396="","Add how confirmed",IF(M396="","Add proof link","Complete")))))</f>
        <v/>
      </c>
      <c r="Q396" s="43">
        <f>IF(O396="Overdue",DATEDIF(J396,TODAY(),"d"),"")</f>
        <v/>
      </c>
    </row>
    <row r="397">
      <c r="B397" s="37">
        <f>IF($A397="","",IFERROR(INDEX(People!$B:$B,MATCH($A397,People!$A:$A,0)),""))</f>
        <v/>
      </c>
      <c r="C397" s="37">
        <f>IF($A397="","",IFERROR(INDEX(People!$C:$C,MATCH($A397,People!$A:$A,0)),""))</f>
        <v/>
      </c>
      <c r="D397" s="37">
        <f>IF($A397="","",IFERROR(INDEX(People!$D:$D,MATCH($A397,People!$A:$A,0)),""))</f>
        <v/>
      </c>
      <c r="G397" s="37">
        <f>IF($E397="","",IFERROR(INDEX(Policies!$E:$E,MATCH($E397,Policies!$A:$A,0)),""))</f>
        <v/>
      </c>
      <c r="J397" s="41">
        <f>IF(OR(I397="",G397="Inform only"),"",I397+IFERROR(INDEX(Policies!$G:$G,MATCH(E397,Policies!$A:$A,0)),14))</f>
        <v/>
      </c>
      <c r="N397" s="37">
        <f>IF(OR(E397="",K397=""),"",IFERROR(INDEX(Policies!$H:$H,MATCH(E397,Policies!$A:$A,0))&amp;" (v"&amp;F397&amp;")",""))</f>
        <v/>
      </c>
      <c r="O397" s="37">
        <f>IF(A397="","",IF(AND(F397&lt;&gt;"",IFERROR(INDEX(Policies!$B:$B,MATCH(E397,Policies!$A:$A,0))&amp;"","")&lt;&gt;"",F397&amp;""&lt;&gt;IFERROR(INDEX(Policies!$B:$B,MATCH(E397,Policies!$A:$A,0))&amp;"","")),IF(COUNTIFS($A$4:$A$503,A397,$E$4:$E$503,E397,$F$4:$F$503,IFERROR(INDEX(Policies!$B:$B,MATCH(E397,Policies!$A:$A,0))&amp;"",""))&gt;0,"Replaced","Needs new version"),IF(AND(G397="Inform only",I397&lt;&gt;""),"Informed",IF(K397&lt;&gt;"","Confirmed",IF(I397="","Not sent",IF(TODAY()&gt;J397,"Overdue","Pending"))))))</f>
        <v/>
      </c>
      <c r="P397" s="37">
        <f>IF(O397&lt;&gt;"Confirmed","",IF(AND(G397="E-signature",L397&lt;&gt;"E-signature",L397&lt;&gt;"Policy software record"),"Needs e-signature",IF(AND(G397="Signature (paper or e-sign)",L397&lt;&gt;"E-signature",L397&lt;&gt;"Signed paper form",L397&lt;&gt;"Policy software record"),"Needs signature",IF(L397="","Add how confirmed",IF(M397="","Add proof link","Complete")))))</f>
        <v/>
      </c>
      <c r="Q397" s="43">
        <f>IF(O397="Overdue",DATEDIF(J397,TODAY(),"d"),"")</f>
        <v/>
      </c>
    </row>
    <row r="398">
      <c r="B398" s="37">
        <f>IF($A398="","",IFERROR(INDEX(People!$B:$B,MATCH($A398,People!$A:$A,0)),""))</f>
        <v/>
      </c>
      <c r="C398" s="37">
        <f>IF($A398="","",IFERROR(INDEX(People!$C:$C,MATCH($A398,People!$A:$A,0)),""))</f>
        <v/>
      </c>
      <c r="D398" s="37">
        <f>IF($A398="","",IFERROR(INDEX(People!$D:$D,MATCH($A398,People!$A:$A,0)),""))</f>
        <v/>
      </c>
      <c r="G398" s="37">
        <f>IF($E398="","",IFERROR(INDEX(Policies!$E:$E,MATCH($E398,Policies!$A:$A,0)),""))</f>
        <v/>
      </c>
      <c r="J398" s="41">
        <f>IF(OR(I398="",G398="Inform only"),"",I398+IFERROR(INDEX(Policies!$G:$G,MATCH(E398,Policies!$A:$A,0)),14))</f>
        <v/>
      </c>
      <c r="N398" s="37">
        <f>IF(OR(E398="",K398=""),"",IFERROR(INDEX(Policies!$H:$H,MATCH(E398,Policies!$A:$A,0))&amp;" (v"&amp;F398&amp;")",""))</f>
        <v/>
      </c>
      <c r="O398" s="37">
        <f>IF(A398="","",IF(AND(F398&lt;&gt;"",IFERROR(INDEX(Policies!$B:$B,MATCH(E398,Policies!$A:$A,0))&amp;"","")&lt;&gt;"",F398&amp;""&lt;&gt;IFERROR(INDEX(Policies!$B:$B,MATCH(E398,Policies!$A:$A,0))&amp;"","")),IF(COUNTIFS($A$4:$A$503,A398,$E$4:$E$503,E398,$F$4:$F$503,IFERROR(INDEX(Policies!$B:$B,MATCH(E398,Policies!$A:$A,0))&amp;"",""))&gt;0,"Replaced","Needs new version"),IF(AND(G398="Inform only",I398&lt;&gt;""),"Informed",IF(K398&lt;&gt;"","Confirmed",IF(I398="","Not sent",IF(TODAY()&gt;J398,"Overdue","Pending"))))))</f>
        <v/>
      </c>
      <c r="P398" s="37">
        <f>IF(O398&lt;&gt;"Confirmed","",IF(AND(G398="E-signature",L398&lt;&gt;"E-signature",L398&lt;&gt;"Policy software record"),"Needs e-signature",IF(AND(G398="Signature (paper or e-sign)",L398&lt;&gt;"E-signature",L398&lt;&gt;"Signed paper form",L398&lt;&gt;"Policy software record"),"Needs signature",IF(L398="","Add how confirmed",IF(M398="","Add proof link","Complete")))))</f>
        <v/>
      </c>
      <c r="Q398" s="43">
        <f>IF(O398="Overdue",DATEDIF(J398,TODAY(),"d"),"")</f>
        <v/>
      </c>
    </row>
    <row r="399">
      <c r="B399" s="37">
        <f>IF($A399="","",IFERROR(INDEX(People!$B:$B,MATCH($A399,People!$A:$A,0)),""))</f>
        <v/>
      </c>
      <c r="C399" s="37">
        <f>IF($A399="","",IFERROR(INDEX(People!$C:$C,MATCH($A399,People!$A:$A,0)),""))</f>
        <v/>
      </c>
      <c r="D399" s="37">
        <f>IF($A399="","",IFERROR(INDEX(People!$D:$D,MATCH($A399,People!$A:$A,0)),""))</f>
        <v/>
      </c>
      <c r="G399" s="37">
        <f>IF($E399="","",IFERROR(INDEX(Policies!$E:$E,MATCH($E399,Policies!$A:$A,0)),""))</f>
        <v/>
      </c>
      <c r="J399" s="41">
        <f>IF(OR(I399="",G399="Inform only"),"",I399+IFERROR(INDEX(Policies!$G:$G,MATCH(E399,Policies!$A:$A,0)),14))</f>
        <v/>
      </c>
      <c r="N399" s="37">
        <f>IF(OR(E399="",K399=""),"",IFERROR(INDEX(Policies!$H:$H,MATCH(E399,Policies!$A:$A,0))&amp;" (v"&amp;F399&amp;")",""))</f>
        <v/>
      </c>
      <c r="O399" s="37">
        <f>IF(A399="","",IF(AND(F399&lt;&gt;"",IFERROR(INDEX(Policies!$B:$B,MATCH(E399,Policies!$A:$A,0))&amp;"","")&lt;&gt;"",F399&amp;""&lt;&gt;IFERROR(INDEX(Policies!$B:$B,MATCH(E399,Policies!$A:$A,0))&amp;"","")),IF(COUNTIFS($A$4:$A$503,A399,$E$4:$E$503,E399,$F$4:$F$503,IFERROR(INDEX(Policies!$B:$B,MATCH(E399,Policies!$A:$A,0))&amp;"",""))&gt;0,"Replaced","Needs new version"),IF(AND(G399="Inform only",I399&lt;&gt;""),"Informed",IF(K399&lt;&gt;"","Confirmed",IF(I399="","Not sent",IF(TODAY()&gt;J399,"Overdue","Pending"))))))</f>
        <v/>
      </c>
      <c r="P399" s="37">
        <f>IF(O399&lt;&gt;"Confirmed","",IF(AND(G399="E-signature",L399&lt;&gt;"E-signature",L399&lt;&gt;"Policy software record"),"Needs e-signature",IF(AND(G399="Signature (paper or e-sign)",L399&lt;&gt;"E-signature",L399&lt;&gt;"Signed paper form",L399&lt;&gt;"Policy software record"),"Needs signature",IF(L399="","Add how confirmed",IF(M399="","Add proof link","Complete")))))</f>
        <v/>
      </c>
      <c r="Q399" s="43">
        <f>IF(O399="Overdue",DATEDIF(J399,TODAY(),"d"),"")</f>
        <v/>
      </c>
    </row>
    <row r="400">
      <c r="B400" s="37">
        <f>IF($A400="","",IFERROR(INDEX(People!$B:$B,MATCH($A400,People!$A:$A,0)),""))</f>
        <v/>
      </c>
      <c r="C400" s="37">
        <f>IF($A400="","",IFERROR(INDEX(People!$C:$C,MATCH($A400,People!$A:$A,0)),""))</f>
        <v/>
      </c>
      <c r="D400" s="37">
        <f>IF($A400="","",IFERROR(INDEX(People!$D:$D,MATCH($A400,People!$A:$A,0)),""))</f>
        <v/>
      </c>
      <c r="G400" s="37">
        <f>IF($E400="","",IFERROR(INDEX(Policies!$E:$E,MATCH($E400,Policies!$A:$A,0)),""))</f>
        <v/>
      </c>
      <c r="J400" s="41">
        <f>IF(OR(I400="",G400="Inform only"),"",I400+IFERROR(INDEX(Policies!$G:$G,MATCH(E400,Policies!$A:$A,0)),14))</f>
        <v/>
      </c>
      <c r="N400" s="37">
        <f>IF(OR(E400="",K400=""),"",IFERROR(INDEX(Policies!$H:$H,MATCH(E400,Policies!$A:$A,0))&amp;" (v"&amp;F400&amp;")",""))</f>
        <v/>
      </c>
      <c r="O400" s="37">
        <f>IF(A400="","",IF(AND(F400&lt;&gt;"",IFERROR(INDEX(Policies!$B:$B,MATCH(E400,Policies!$A:$A,0))&amp;"","")&lt;&gt;"",F400&amp;""&lt;&gt;IFERROR(INDEX(Policies!$B:$B,MATCH(E400,Policies!$A:$A,0))&amp;"","")),IF(COUNTIFS($A$4:$A$503,A400,$E$4:$E$503,E400,$F$4:$F$503,IFERROR(INDEX(Policies!$B:$B,MATCH(E400,Policies!$A:$A,0))&amp;"",""))&gt;0,"Replaced","Needs new version"),IF(AND(G400="Inform only",I400&lt;&gt;""),"Informed",IF(K400&lt;&gt;"","Confirmed",IF(I400="","Not sent",IF(TODAY()&gt;J400,"Overdue","Pending"))))))</f>
        <v/>
      </c>
      <c r="P400" s="37">
        <f>IF(O400&lt;&gt;"Confirmed","",IF(AND(G400="E-signature",L400&lt;&gt;"E-signature",L400&lt;&gt;"Policy software record"),"Needs e-signature",IF(AND(G400="Signature (paper or e-sign)",L400&lt;&gt;"E-signature",L400&lt;&gt;"Signed paper form",L400&lt;&gt;"Policy software record"),"Needs signature",IF(L400="","Add how confirmed",IF(M400="","Add proof link","Complete")))))</f>
        <v/>
      </c>
      <c r="Q400" s="43">
        <f>IF(O400="Overdue",DATEDIF(J400,TODAY(),"d"),"")</f>
        <v/>
      </c>
    </row>
    <row r="401">
      <c r="B401" s="37">
        <f>IF($A401="","",IFERROR(INDEX(People!$B:$B,MATCH($A401,People!$A:$A,0)),""))</f>
        <v/>
      </c>
      <c r="C401" s="37">
        <f>IF($A401="","",IFERROR(INDEX(People!$C:$C,MATCH($A401,People!$A:$A,0)),""))</f>
        <v/>
      </c>
      <c r="D401" s="37">
        <f>IF($A401="","",IFERROR(INDEX(People!$D:$D,MATCH($A401,People!$A:$A,0)),""))</f>
        <v/>
      </c>
      <c r="G401" s="37">
        <f>IF($E401="","",IFERROR(INDEX(Policies!$E:$E,MATCH($E401,Policies!$A:$A,0)),""))</f>
        <v/>
      </c>
      <c r="J401" s="41">
        <f>IF(OR(I401="",G401="Inform only"),"",I401+IFERROR(INDEX(Policies!$G:$G,MATCH(E401,Policies!$A:$A,0)),14))</f>
        <v/>
      </c>
      <c r="N401" s="37">
        <f>IF(OR(E401="",K401=""),"",IFERROR(INDEX(Policies!$H:$H,MATCH(E401,Policies!$A:$A,0))&amp;" (v"&amp;F401&amp;")",""))</f>
        <v/>
      </c>
      <c r="O401" s="37">
        <f>IF(A401="","",IF(AND(F401&lt;&gt;"",IFERROR(INDEX(Policies!$B:$B,MATCH(E401,Policies!$A:$A,0))&amp;"","")&lt;&gt;"",F401&amp;""&lt;&gt;IFERROR(INDEX(Policies!$B:$B,MATCH(E401,Policies!$A:$A,0))&amp;"","")),IF(COUNTIFS($A$4:$A$503,A401,$E$4:$E$503,E401,$F$4:$F$503,IFERROR(INDEX(Policies!$B:$B,MATCH(E401,Policies!$A:$A,0))&amp;"",""))&gt;0,"Replaced","Needs new version"),IF(AND(G401="Inform only",I401&lt;&gt;""),"Informed",IF(K401&lt;&gt;"","Confirmed",IF(I401="","Not sent",IF(TODAY()&gt;J401,"Overdue","Pending"))))))</f>
        <v/>
      </c>
      <c r="P401" s="37">
        <f>IF(O401&lt;&gt;"Confirmed","",IF(AND(G401="E-signature",L401&lt;&gt;"E-signature",L401&lt;&gt;"Policy software record"),"Needs e-signature",IF(AND(G401="Signature (paper or e-sign)",L401&lt;&gt;"E-signature",L401&lt;&gt;"Signed paper form",L401&lt;&gt;"Policy software record"),"Needs signature",IF(L401="","Add how confirmed",IF(M401="","Add proof link","Complete")))))</f>
        <v/>
      </c>
      <c r="Q401" s="43">
        <f>IF(O401="Overdue",DATEDIF(J401,TODAY(),"d"),"")</f>
        <v/>
      </c>
    </row>
    <row r="402">
      <c r="B402" s="37">
        <f>IF($A402="","",IFERROR(INDEX(People!$B:$B,MATCH($A402,People!$A:$A,0)),""))</f>
        <v/>
      </c>
      <c r="C402" s="37">
        <f>IF($A402="","",IFERROR(INDEX(People!$C:$C,MATCH($A402,People!$A:$A,0)),""))</f>
        <v/>
      </c>
      <c r="D402" s="37">
        <f>IF($A402="","",IFERROR(INDEX(People!$D:$D,MATCH($A402,People!$A:$A,0)),""))</f>
        <v/>
      </c>
      <c r="G402" s="37">
        <f>IF($E402="","",IFERROR(INDEX(Policies!$E:$E,MATCH($E402,Policies!$A:$A,0)),""))</f>
        <v/>
      </c>
      <c r="J402" s="41">
        <f>IF(OR(I402="",G402="Inform only"),"",I402+IFERROR(INDEX(Policies!$G:$G,MATCH(E402,Policies!$A:$A,0)),14))</f>
        <v/>
      </c>
      <c r="N402" s="37">
        <f>IF(OR(E402="",K402=""),"",IFERROR(INDEX(Policies!$H:$H,MATCH(E402,Policies!$A:$A,0))&amp;" (v"&amp;F402&amp;")",""))</f>
        <v/>
      </c>
      <c r="O402" s="37">
        <f>IF(A402="","",IF(AND(F402&lt;&gt;"",IFERROR(INDEX(Policies!$B:$B,MATCH(E402,Policies!$A:$A,0))&amp;"","")&lt;&gt;"",F402&amp;""&lt;&gt;IFERROR(INDEX(Policies!$B:$B,MATCH(E402,Policies!$A:$A,0))&amp;"","")),IF(COUNTIFS($A$4:$A$503,A402,$E$4:$E$503,E402,$F$4:$F$503,IFERROR(INDEX(Policies!$B:$B,MATCH(E402,Policies!$A:$A,0))&amp;"",""))&gt;0,"Replaced","Needs new version"),IF(AND(G402="Inform only",I402&lt;&gt;""),"Informed",IF(K402&lt;&gt;"","Confirmed",IF(I402="","Not sent",IF(TODAY()&gt;J402,"Overdue","Pending"))))))</f>
        <v/>
      </c>
      <c r="P402" s="37">
        <f>IF(O402&lt;&gt;"Confirmed","",IF(AND(G402="E-signature",L402&lt;&gt;"E-signature",L402&lt;&gt;"Policy software record"),"Needs e-signature",IF(AND(G402="Signature (paper or e-sign)",L402&lt;&gt;"E-signature",L402&lt;&gt;"Signed paper form",L402&lt;&gt;"Policy software record"),"Needs signature",IF(L402="","Add how confirmed",IF(M402="","Add proof link","Complete")))))</f>
        <v/>
      </c>
      <c r="Q402" s="43">
        <f>IF(O402="Overdue",DATEDIF(J402,TODAY(),"d"),"")</f>
        <v/>
      </c>
    </row>
    <row r="403">
      <c r="B403" s="37">
        <f>IF($A403="","",IFERROR(INDEX(People!$B:$B,MATCH($A403,People!$A:$A,0)),""))</f>
        <v/>
      </c>
      <c r="C403" s="37">
        <f>IF($A403="","",IFERROR(INDEX(People!$C:$C,MATCH($A403,People!$A:$A,0)),""))</f>
        <v/>
      </c>
      <c r="D403" s="37">
        <f>IF($A403="","",IFERROR(INDEX(People!$D:$D,MATCH($A403,People!$A:$A,0)),""))</f>
        <v/>
      </c>
      <c r="G403" s="37">
        <f>IF($E403="","",IFERROR(INDEX(Policies!$E:$E,MATCH($E403,Policies!$A:$A,0)),""))</f>
        <v/>
      </c>
      <c r="J403" s="41">
        <f>IF(OR(I403="",G403="Inform only"),"",I403+IFERROR(INDEX(Policies!$G:$G,MATCH(E403,Policies!$A:$A,0)),14))</f>
        <v/>
      </c>
      <c r="N403" s="37">
        <f>IF(OR(E403="",K403=""),"",IFERROR(INDEX(Policies!$H:$H,MATCH(E403,Policies!$A:$A,0))&amp;" (v"&amp;F403&amp;")",""))</f>
        <v/>
      </c>
      <c r="O403" s="37">
        <f>IF(A403="","",IF(AND(F403&lt;&gt;"",IFERROR(INDEX(Policies!$B:$B,MATCH(E403,Policies!$A:$A,0))&amp;"","")&lt;&gt;"",F403&amp;""&lt;&gt;IFERROR(INDEX(Policies!$B:$B,MATCH(E403,Policies!$A:$A,0))&amp;"","")),IF(COUNTIFS($A$4:$A$503,A403,$E$4:$E$503,E403,$F$4:$F$503,IFERROR(INDEX(Policies!$B:$B,MATCH(E403,Policies!$A:$A,0))&amp;"",""))&gt;0,"Replaced","Needs new version"),IF(AND(G403="Inform only",I403&lt;&gt;""),"Informed",IF(K403&lt;&gt;"","Confirmed",IF(I403="","Not sent",IF(TODAY()&gt;J403,"Overdue","Pending"))))))</f>
        <v/>
      </c>
      <c r="P403" s="37">
        <f>IF(O403&lt;&gt;"Confirmed","",IF(AND(G403="E-signature",L403&lt;&gt;"E-signature",L403&lt;&gt;"Policy software record"),"Needs e-signature",IF(AND(G403="Signature (paper or e-sign)",L403&lt;&gt;"E-signature",L403&lt;&gt;"Signed paper form",L403&lt;&gt;"Policy software record"),"Needs signature",IF(L403="","Add how confirmed",IF(M403="","Add proof link","Complete")))))</f>
        <v/>
      </c>
      <c r="Q403" s="43">
        <f>IF(O403="Overdue",DATEDIF(J403,TODAY(),"d"),"")</f>
        <v/>
      </c>
    </row>
    <row r="404">
      <c r="B404" s="37">
        <f>IF($A404="","",IFERROR(INDEX(People!$B:$B,MATCH($A404,People!$A:$A,0)),""))</f>
        <v/>
      </c>
      <c r="C404" s="37">
        <f>IF($A404="","",IFERROR(INDEX(People!$C:$C,MATCH($A404,People!$A:$A,0)),""))</f>
        <v/>
      </c>
      <c r="D404" s="37">
        <f>IF($A404="","",IFERROR(INDEX(People!$D:$D,MATCH($A404,People!$A:$A,0)),""))</f>
        <v/>
      </c>
      <c r="G404" s="37">
        <f>IF($E404="","",IFERROR(INDEX(Policies!$E:$E,MATCH($E404,Policies!$A:$A,0)),""))</f>
        <v/>
      </c>
      <c r="J404" s="41">
        <f>IF(OR(I404="",G404="Inform only"),"",I404+IFERROR(INDEX(Policies!$G:$G,MATCH(E404,Policies!$A:$A,0)),14))</f>
        <v/>
      </c>
      <c r="N404" s="37">
        <f>IF(OR(E404="",K404=""),"",IFERROR(INDEX(Policies!$H:$H,MATCH(E404,Policies!$A:$A,0))&amp;" (v"&amp;F404&amp;")",""))</f>
        <v/>
      </c>
      <c r="O404" s="37">
        <f>IF(A404="","",IF(AND(F404&lt;&gt;"",IFERROR(INDEX(Policies!$B:$B,MATCH(E404,Policies!$A:$A,0))&amp;"","")&lt;&gt;"",F404&amp;""&lt;&gt;IFERROR(INDEX(Policies!$B:$B,MATCH(E404,Policies!$A:$A,0))&amp;"","")),IF(COUNTIFS($A$4:$A$503,A404,$E$4:$E$503,E404,$F$4:$F$503,IFERROR(INDEX(Policies!$B:$B,MATCH(E404,Policies!$A:$A,0))&amp;"",""))&gt;0,"Replaced","Needs new version"),IF(AND(G404="Inform only",I404&lt;&gt;""),"Informed",IF(K404&lt;&gt;"","Confirmed",IF(I404="","Not sent",IF(TODAY()&gt;J404,"Overdue","Pending"))))))</f>
        <v/>
      </c>
      <c r="P404" s="37">
        <f>IF(O404&lt;&gt;"Confirmed","",IF(AND(G404="E-signature",L404&lt;&gt;"E-signature",L404&lt;&gt;"Policy software record"),"Needs e-signature",IF(AND(G404="Signature (paper or e-sign)",L404&lt;&gt;"E-signature",L404&lt;&gt;"Signed paper form",L404&lt;&gt;"Policy software record"),"Needs signature",IF(L404="","Add how confirmed",IF(M404="","Add proof link","Complete")))))</f>
        <v/>
      </c>
      <c r="Q404" s="43">
        <f>IF(O404="Overdue",DATEDIF(J404,TODAY(),"d"),"")</f>
        <v/>
      </c>
    </row>
    <row r="405">
      <c r="B405" s="37">
        <f>IF($A405="","",IFERROR(INDEX(People!$B:$B,MATCH($A405,People!$A:$A,0)),""))</f>
        <v/>
      </c>
      <c r="C405" s="37">
        <f>IF($A405="","",IFERROR(INDEX(People!$C:$C,MATCH($A405,People!$A:$A,0)),""))</f>
        <v/>
      </c>
      <c r="D405" s="37">
        <f>IF($A405="","",IFERROR(INDEX(People!$D:$D,MATCH($A405,People!$A:$A,0)),""))</f>
        <v/>
      </c>
      <c r="G405" s="37">
        <f>IF($E405="","",IFERROR(INDEX(Policies!$E:$E,MATCH($E405,Policies!$A:$A,0)),""))</f>
        <v/>
      </c>
      <c r="J405" s="41">
        <f>IF(OR(I405="",G405="Inform only"),"",I405+IFERROR(INDEX(Policies!$G:$G,MATCH(E405,Policies!$A:$A,0)),14))</f>
        <v/>
      </c>
      <c r="N405" s="37">
        <f>IF(OR(E405="",K405=""),"",IFERROR(INDEX(Policies!$H:$H,MATCH(E405,Policies!$A:$A,0))&amp;" (v"&amp;F405&amp;")",""))</f>
        <v/>
      </c>
      <c r="O405" s="37">
        <f>IF(A405="","",IF(AND(F405&lt;&gt;"",IFERROR(INDEX(Policies!$B:$B,MATCH(E405,Policies!$A:$A,0))&amp;"","")&lt;&gt;"",F405&amp;""&lt;&gt;IFERROR(INDEX(Policies!$B:$B,MATCH(E405,Policies!$A:$A,0))&amp;"","")),IF(COUNTIFS($A$4:$A$503,A405,$E$4:$E$503,E405,$F$4:$F$503,IFERROR(INDEX(Policies!$B:$B,MATCH(E405,Policies!$A:$A,0))&amp;"",""))&gt;0,"Replaced","Needs new version"),IF(AND(G405="Inform only",I405&lt;&gt;""),"Informed",IF(K405&lt;&gt;"","Confirmed",IF(I405="","Not sent",IF(TODAY()&gt;J405,"Overdue","Pending"))))))</f>
        <v/>
      </c>
      <c r="P405" s="37">
        <f>IF(O405&lt;&gt;"Confirmed","",IF(AND(G405="E-signature",L405&lt;&gt;"E-signature",L405&lt;&gt;"Policy software record"),"Needs e-signature",IF(AND(G405="Signature (paper or e-sign)",L405&lt;&gt;"E-signature",L405&lt;&gt;"Signed paper form",L405&lt;&gt;"Policy software record"),"Needs signature",IF(L405="","Add how confirmed",IF(M405="","Add proof link","Complete")))))</f>
        <v/>
      </c>
      <c r="Q405" s="43">
        <f>IF(O405="Overdue",DATEDIF(J405,TODAY(),"d"),"")</f>
        <v/>
      </c>
    </row>
    <row r="406">
      <c r="B406" s="37">
        <f>IF($A406="","",IFERROR(INDEX(People!$B:$B,MATCH($A406,People!$A:$A,0)),""))</f>
        <v/>
      </c>
      <c r="C406" s="37">
        <f>IF($A406="","",IFERROR(INDEX(People!$C:$C,MATCH($A406,People!$A:$A,0)),""))</f>
        <v/>
      </c>
      <c r="D406" s="37">
        <f>IF($A406="","",IFERROR(INDEX(People!$D:$D,MATCH($A406,People!$A:$A,0)),""))</f>
        <v/>
      </c>
      <c r="G406" s="37">
        <f>IF($E406="","",IFERROR(INDEX(Policies!$E:$E,MATCH($E406,Policies!$A:$A,0)),""))</f>
        <v/>
      </c>
      <c r="J406" s="41">
        <f>IF(OR(I406="",G406="Inform only"),"",I406+IFERROR(INDEX(Policies!$G:$G,MATCH(E406,Policies!$A:$A,0)),14))</f>
        <v/>
      </c>
      <c r="N406" s="37">
        <f>IF(OR(E406="",K406=""),"",IFERROR(INDEX(Policies!$H:$H,MATCH(E406,Policies!$A:$A,0))&amp;" (v"&amp;F406&amp;")",""))</f>
        <v/>
      </c>
      <c r="O406" s="37">
        <f>IF(A406="","",IF(AND(F406&lt;&gt;"",IFERROR(INDEX(Policies!$B:$B,MATCH(E406,Policies!$A:$A,0))&amp;"","")&lt;&gt;"",F406&amp;""&lt;&gt;IFERROR(INDEX(Policies!$B:$B,MATCH(E406,Policies!$A:$A,0))&amp;"","")),IF(COUNTIFS($A$4:$A$503,A406,$E$4:$E$503,E406,$F$4:$F$503,IFERROR(INDEX(Policies!$B:$B,MATCH(E406,Policies!$A:$A,0))&amp;"",""))&gt;0,"Replaced","Needs new version"),IF(AND(G406="Inform only",I406&lt;&gt;""),"Informed",IF(K406&lt;&gt;"","Confirmed",IF(I406="","Not sent",IF(TODAY()&gt;J406,"Overdue","Pending"))))))</f>
        <v/>
      </c>
      <c r="P406" s="37">
        <f>IF(O406&lt;&gt;"Confirmed","",IF(AND(G406="E-signature",L406&lt;&gt;"E-signature",L406&lt;&gt;"Policy software record"),"Needs e-signature",IF(AND(G406="Signature (paper or e-sign)",L406&lt;&gt;"E-signature",L406&lt;&gt;"Signed paper form",L406&lt;&gt;"Policy software record"),"Needs signature",IF(L406="","Add how confirmed",IF(M406="","Add proof link","Complete")))))</f>
        <v/>
      </c>
      <c r="Q406" s="43">
        <f>IF(O406="Overdue",DATEDIF(J406,TODAY(),"d"),"")</f>
        <v/>
      </c>
    </row>
    <row r="407">
      <c r="B407" s="37">
        <f>IF($A407="","",IFERROR(INDEX(People!$B:$B,MATCH($A407,People!$A:$A,0)),""))</f>
        <v/>
      </c>
      <c r="C407" s="37">
        <f>IF($A407="","",IFERROR(INDEX(People!$C:$C,MATCH($A407,People!$A:$A,0)),""))</f>
        <v/>
      </c>
      <c r="D407" s="37">
        <f>IF($A407="","",IFERROR(INDEX(People!$D:$D,MATCH($A407,People!$A:$A,0)),""))</f>
        <v/>
      </c>
      <c r="G407" s="37">
        <f>IF($E407="","",IFERROR(INDEX(Policies!$E:$E,MATCH($E407,Policies!$A:$A,0)),""))</f>
        <v/>
      </c>
      <c r="J407" s="41">
        <f>IF(OR(I407="",G407="Inform only"),"",I407+IFERROR(INDEX(Policies!$G:$G,MATCH(E407,Policies!$A:$A,0)),14))</f>
        <v/>
      </c>
      <c r="N407" s="37">
        <f>IF(OR(E407="",K407=""),"",IFERROR(INDEX(Policies!$H:$H,MATCH(E407,Policies!$A:$A,0))&amp;" (v"&amp;F407&amp;")",""))</f>
        <v/>
      </c>
      <c r="O407" s="37">
        <f>IF(A407="","",IF(AND(F407&lt;&gt;"",IFERROR(INDEX(Policies!$B:$B,MATCH(E407,Policies!$A:$A,0))&amp;"","")&lt;&gt;"",F407&amp;""&lt;&gt;IFERROR(INDEX(Policies!$B:$B,MATCH(E407,Policies!$A:$A,0))&amp;"","")),IF(COUNTIFS($A$4:$A$503,A407,$E$4:$E$503,E407,$F$4:$F$503,IFERROR(INDEX(Policies!$B:$B,MATCH(E407,Policies!$A:$A,0))&amp;"",""))&gt;0,"Replaced","Needs new version"),IF(AND(G407="Inform only",I407&lt;&gt;""),"Informed",IF(K407&lt;&gt;"","Confirmed",IF(I407="","Not sent",IF(TODAY()&gt;J407,"Overdue","Pending"))))))</f>
        <v/>
      </c>
      <c r="P407" s="37">
        <f>IF(O407&lt;&gt;"Confirmed","",IF(AND(G407="E-signature",L407&lt;&gt;"E-signature",L407&lt;&gt;"Policy software record"),"Needs e-signature",IF(AND(G407="Signature (paper or e-sign)",L407&lt;&gt;"E-signature",L407&lt;&gt;"Signed paper form",L407&lt;&gt;"Policy software record"),"Needs signature",IF(L407="","Add how confirmed",IF(M407="","Add proof link","Complete")))))</f>
        <v/>
      </c>
      <c r="Q407" s="43">
        <f>IF(O407="Overdue",DATEDIF(J407,TODAY(),"d"),"")</f>
        <v/>
      </c>
    </row>
    <row r="408">
      <c r="B408" s="37">
        <f>IF($A408="","",IFERROR(INDEX(People!$B:$B,MATCH($A408,People!$A:$A,0)),""))</f>
        <v/>
      </c>
      <c r="C408" s="37">
        <f>IF($A408="","",IFERROR(INDEX(People!$C:$C,MATCH($A408,People!$A:$A,0)),""))</f>
        <v/>
      </c>
      <c r="D408" s="37">
        <f>IF($A408="","",IFERROR(INDEX(People!$D:$D,MATCH($A408,People!$A:$A,0)),""))</f>
        <v/>
      </c>
      <c r="G408" s="37">
        <f>IF($E408="","",IFERROR(INDEX(Policies!$E:$E,MATCH($E408,Policies!$A:$A,0)),""))</f>
        <v/>
      </c>
      <c r="J408" s="41">
        <f>IF(OR(I408="",G408="Inform only"),"",I408+IFERROR(INDEX(Policies!$G:$G,MATCH(E408,Policies!$A:$A,0)),14))</f>
        <v/>
      </c>
      <c r="N408" s="37">
        <f>IF(OR(E408="",K408=""),"",IFERROR(INDEX(Policies!$H:$H,MATCH(E408,Policies!$A:$A,0))&amp;" (v"&amp;F408&amp;")",""))</f>
        <v/>
      </c>
      <c r="O408" s="37">
        <f>IF(A408="","",IF(AND(F408&lt;&gt;"",IFERROR(INDEX(Policies!$B:$B,MATCH(E408,Policies!$A:$A,0))&amp;"","")&lt;&gt;"",F408&amp;""&lt;&gt;IFERROR(INDEX(Policies!$B:$B,MATCH(E408,Policies!$A:$A,0))&amp;"","")),IF(COUNTIFS($A$4:$A$503,A408,$E$4:$E$503,E408,$F$4:$F$503,IFERROR(INDEX(Policies!$B:$B,MATCH(E408,Policies!$A:$A,0))&amp;"",""))&gt;0,"Replaced","Needs new version"),IF(AND(G408="Inform only",I408&lt;&gt;""),"Informed",IF(K408&lt;&gt;"","Confirmed",IF(I408="","Not sent",IF(TODAY()&gt;J408,"Overdue","Pending"))))))</f>
        <v/>
      </c>
      <c r="P408" s="37">
        <f>IF(O408&lt;&gt;"Confirmed","",IF(AND(G408="E-signature",L408&lt;&gt;"E-signature",L408&lt;&gt;"Policy software record"),"Needs e-signature",IF(AND(G408="Signature (paper or e-sign)",L408&lt;&gt;"E-signature",L408&lt;&gt;"Signed paper form",L408&lt;&gt;"Policy software record"),"Needs signature",IF(L408="","Add how confirmed",IF(M408="","Add proof link","Complete")))))</f>
        <v/>
      </c>
      <c r="Q408" s="43">
        <f>IF(O408="Overdue",DATEDIF(J408,TODAY(),"d"),"")</f>
        <v/>
      </c>
    </row>
    <row r="409">
      <c r="B409" s="37">
        <f>IF($A409="","",IFERROR(INDEX(People!$B:$B,MATCH($A409,People!$A:$A,0)),""))</f>
        <v/>
      </c>
      <c r="C409" s="37">
        <f>IF($A409="","",IFERROR(INDEX(People!$C:$C,MATCH($A409,People!$A:$A,0)),""))</f>
        <v/>
      </c>
      <c r="D409" s="37">
        <f>IF($A409="","",IFERROR(INDEX(People!$D:$D,MATCH($A409,People!$A:$A,0)),""))</f>
        <v/>
      </c>
      <c r="G409" s="37">
        <f>IF($E409="","",IFERROR(INDEX(Policies!$E:$E,MATCH($E409,Policies!$A:$A,0)),""))</f>
        <v/>
      </c>
      <c r="J409" s="41">
        <f>IF(OR(I409="",G409="Inform only"),"",I409+IFERROR(INDEX(Policies!$G:$G,MATCH(E409,Policies!$A:$A,0)),14))</f>
        <v/>
      </c>
      <c r="N409" s="37">
        <f>IF(OR(E409="",K409=""),"",IFERROR(INDEX(Policies!$H:$H,MATCH(E409,Policies!$A:$A,0))&amp;" (v"&amp;F409&amp;")",""))</f>
        <v/>
      </c>
      <c r="O409" s="37">
        <f>IF(A409="","",IF(AND(F409&lt;&gt;"",IFERROR(INDEX(Policies!$B:$B,MATCH(E409,Policies!$A:$A,0))&amp;"","")&lt;&gt;"",F409&amp;""&lt;&gt;IFERROR(INDEX(Policies!$B:$B,MATCH(E409,Policies!$A:$A,0))&amp;"","")),IF(COUNTIFS($A$4:$A$503,A409,$E$4:$E$503,E409,$F$4:$F$503,IFERROR(INDEX(Policies!$B:$B,MATCH(E409,Policies!$A:$A,0))&amp;"",""))&gt;0,"Replaced","Needs new version"),IF(AND(G409="Inform only",I409&lt;&gt;""),"Informed",IF(K409&lt;&gt;"","Confirmed",IF(I409="","Not sent",IF(TODAY()&gt;J409,"Overdue","Pending"))))))</f>
        <v/>
      </c>
      <c r="P409" s="37">
        <f>IF(O409&lt;&gt;"Confirmed","",IF(AND(G409="E-signature",L409&lt;&gt;"E-signature",L409&lt;&gt;"Policy software record"),"Needs e-signature",IF(AND(G409="Signature (paper or e-sign)",L409&lt;&gt;"E-signature",L409&lt;&gt;"Signed paper form",L409&lt;&gt;"Policy software record"),"Needs signature",IF(L409="","Add how confirmed",IF(M409="","Add proof link","Complete")))))</f>
        <v/>
      </c>
      <c r="Q409" s="43">
        <f>IF(O409="Overdue",DATEDIF(J409,TODAY(),"d"),"")</f>
        <v/>
      </c>
    </row>
    <row r="410">
      <c r="B410" s="37">
        <f>IF($A410="","",IFERROR(INDEX(People!$B:$B,MATCH($A410,People!$A:$A,0)),""))</f>
        <v/>
      </c>
      <c r="C410" s="37">
        <f>IF($A410="","",IFERROR(INDEX(People!$C:$C,MATCH($A410,People!$A:$A,0)),""))</f>
        <v/>
      </c>
      <c r="D410" s="37">
        <f>IF($A410="","",IFERROR(INDEX(People!$D:$D,MATCH($A410,People!$A:$A,0)),""))</f>
        <v/>
      </c>
      <c r="G410" s="37">
        <f>IF($E410="","",IFERROR(INDEX(Policies!$E:$E,MATCH($E410,Policies!$A:$A,0)),""))</f>
        <v/>
      </c>
      <c r="J410" s="41">
        <f>IF(OR(I410="",G410="Inform only"),"",I410+IFERROR(INDEX(Policies!$G:$G,MATCH(E410,Policies!$A:$A,0)),14))</f>
        <v/>
      </c>
      <c r="N410" s="37">
        <f>IF(OR(E410="",K410=""),"",IFERROR(INDEX(Policies!$H:$H,MATCH(E410,Policies!$A:$A,0))&amp;" (v"&amp;F410&amp;")",""))</f>
        <v/>
      </c>
      <c r="O410" s="37">
        <f>IF(A410="","",IF(AND(F410&lt;&gt;"",IFERROR(INDEX(Policies!$B:$B,MATCH(E410,Policies!$A:$A,0))&amp;"","")&lt;&gt;"",F410&amp;""&lt;&gt;IFERROR(INDEX(Policies!$B:$B,MATCH(E410,Policies!$A:$A,0))&amp;"","")),IF(COUNTIFS($A$4:$A$503,A410,$E$4:$E$503,E410,$F$4:$F$503,IFERROR(INDEX(Policies!$B:$B,MATCH(E410,Policies!$A:$A,0))&amp;"",""))&gt;0,"Replaced","Needs new version"),IF(AND(G410="Inform only",I410&lt;&gt;""),"Informed",IF(K410&lt;&gt;"","Confirmed",IF(I410="","Not sent",IF(TODAY()&gt;J410,"Overdue","Pending"))))))</f>
        <v/>
      </c>
      <c r="P410" s="37">
        <f>IF(O410&lt;&gt;"Confirmed","",IF(AND(G410="E-signature",L410&lt;&gt;"E-signature",L410&lt;&gt;"Policy software record"),"Needs e-signature",IF(AND(G410="Signature (paper or e-sign)",L410&lt;&gt;"E-signature",L410&lt;&gt;"Signed paper form",L410&lt;&gt;"Policy software record"),"Needs signature",IF(L410="","Add how confirmed",IF(M410="","Add proof link","Complete")))))</f>
        <v/>
      </c>
      <c r="Q410" s="43">
        <f>IF(O410="Overdue",DATEDIF(J410,TODAY(),"d"),"")</f>
        <v/>
      </c>
    </row>
    <row r="411">
      <c r="B411" s="37">
        <f>IF($A411="","",IFERROR(INDEX(People!$B:$B,MATCH($A411,People!$A:$A,0)),""))</f>
        <v/>
      </c>
      <c r="C411" s="37">
        <f>IF($A411="","",IFERROR(INDEX(People!$C:$C,MATCH($A411,People!$A:$A,0)),""))</f>
        <v/>
      </c>
      <c r="D411" s="37">
        <f>IF($A411="","",IFERROR(INDEX(People!$D:$D,MATCH($A411,People!$A:$A,0)),""))</f>
        <v/>
      </c>
      <c r="G411" s="37">
        <f>IF($E411="","",IFERROR(INDEX(Policies!$E:$E,MATCH($E411,Policies!$A:$A,0)),""))</f>
        <v/>
      </c>
      <c r="J411" s="41">
        <f>IF(OR(I411="",G411="Inform only"),"",I411+IFERROR(INDEX(Policies!$G:$G,MATCH(E411,Policies!$A:$A,0)),14))</f>
        <v/>
      </c>
      <c r="N411" s="37">
        <f>IF(OR(E411="",K411=""),"",IFERROR(INDEX(Policies!$H:$H,MATCH(E411,Policies!$A:$A,0))&amp;" (v"&amp;F411&amp;")",""))</f>
        <v/>
      </c>
      <c r="O411" s="37">
        <f>IF(A411="","",IF(AND(F411&lt;&gt;"",IFERROR(INDEX(Policies!$B:$B,MATCH(E411,Policies!$A:$A,0))&amp;"","")&lt;&gt;"",F411&amp;""&lt;&gt;IFERROR(INDEX(Policies!$B:$B,MATCH(E411,Policies!$A:$A,0))&amp;"","")),IF(COUNTIFS($A$4:$A$503,A411,$E$4:$E$503,E411,$F$4:$F$503,IFERROR(INDEX(Policies!$B:$B,MATCH(E411,Policies!$A:$A,0))&amp;"",""))&gt;0,"Replaced","Needs new version"),IF(AND(G411="Inform only",I411&lt;&gt;""),"Informed",IF(K411&lt;&gt;"","Confirmed",IF(I411="","Not sent",IF(TODAY()&gt;J411,"Overdue","Pending"))))))</f>
        <v/>
      </c>
      <c r="P411" s="37">
        <f>IF(O411&lt;&gt;"Confirmed","",IF(AND(G411="E-signature",L411&lt;&gt;"E-signature",L411&lt;&gt;"Policy software record"),"Needs e-signature",IF(AND(G411="Signature (paper or e-sign)",L411&lt;&gt;"E-signature",L411&lt;&gt;"Signed paper form",L411&lt;&gt;"Policy software record"),"Needs signature",IF(L411="","Add how confirmed",IF(M411="","Add proof link","Complete")))))</f>
        <v/>
      </c>
      <c r="Q411" s="43">
        <f>IF(O411="Overdue",DATEDIF(J411,TODAY(),"d"),"")</f>
        <v/>
      </c>
    </row>
    <row r="412">
      <c r="B412" s="37">
        <f>IF($A412="","",IFERROR(INDEX(People!$B:$B,MATCH($A412,People!$A:$A,0)),""))</f>
        <v/>
      </c>
      <c r="C412" s="37">
        <f>IF($A412="","",IFERROR(INDEX(People!$C:$C,MATCH($A412,People!$A:$A,0)),""))</f>
        <v/>
      </c>
      <c r="D412" s="37">
        <f>IF($A412="","",IFERROR(INDEX(People!$D:$D,MATCH($A412,People!$A:$A,0)),""))</f>
        <v/>
      </c>
      <c r="G412" s="37">
        <f>IF($E412="","",IFERROR(INDEX(Policies!$E:$E,MATCH($E412,Policies!$A:$A,0)),""))</f>
        <v/>
      </c>
      <c r="J412" s="41">
        <f>IF(OR(I412="",G412="Inform only"),"",I412+IFERROR(INDEX(Policies!$G:$G,MATCH(E412,Policies!$A:$A,0)),14))</f>
        <v/>
      </c>
      <c r="N412" s="37">
        <f>IF(OR(E412="",K412=""),"",IFERROR(INDEX(Policies!$H:$H,MATCH(E412,Policies!$A:$A,0))&amp;" (v"&amp;F412&amp;")",""))</f>
        <v/>
      </c>
      <c r="O412" s="37">
        <f>IF(A412="","",IF(AND(F412&lt;&gt;"",IFERROR(INDEX(Policies!$B:$B,MATCH(E412,Policies!$A:$A,0))&amp;"","")&lt;&gt;"",F412&amp;""&lt;&gt;IFERROR(INDEX(Policies!$B:$B,MATCH(E412,Policies!$A:$A,0))&amp;"","")),IF(COUNTIFS($A$4:$A$503,A412,$E$4:$E$503,E412,$F$4:$F$503,IFERROR(INDEX(Policies!$B:$B,MATCH(E412,Policies!$A:$A,0))&amp;"",""))&gt;0,"Replaced","Needs new version"),IF(AND(G412="Inform only",I412&lt;&gt;""),"Informed",IF(K412&lt;&gt;"","Confirmed",IF(I412="","Not sent",IF(TODAY()&gt;J412,"Overdue","Pending"))))))</f>
        <v/>
      </c>
      <c r="P412" s="37">
        <f>IF(O412&lt;&gt;"Confirmed","",IF(AND(G412="E-signature",L412&lt;&gt;"E-signature",L412&lt;&gt;"Policy software record"),"Needs e-signature",IF(AND(G412="Signature (paper or e-sign)",L412&lt;&gt;"E-signature",L412&lt;&gt;"Signed paper form",L412&lt;&gt;"Policy software record"),"Needs signature",IF(L412="","Add how confirmed",IF(M412="","Add proof link","Complete")))))</f>
        <v/>
      </c>
      <c r="Q412" s="43">
        <f>IF(O412="Overdue",DATEDIF(J412,TODAY(),"d"),"")</f>
        <v/>
      </c>
    </row>
    <row r="413">
      <c r="B413" s="37">
        <f>IF($A413="","",IFERROR(INDEX(People!$B:$B,MATCH($A413,People!$A:$A,0)),""))</f>
        <v/>
      </c>
      <c r="C413" s="37">
        <f>IF($A413="","",IFERROR(INDEX(People!$C:$C,MATCH($A413,People!$A:$A,0)),""))</f>
        <v/>
      </c>
      <c r="D413" s="37">
        <f>IF($A413="","",IFERROR(INDEX(People!$D:$D,MATCH($A413,People!$A:$A,0)),""))</f>
        <v/>
      </c>
      <c r="G413" s="37">
        <f>IF($E413="","",IFERROR(INDEX(Policies!$E:$E,MATCH($E413,Policies!$A:$A,0)),""))</f>
        <v/>
      </c>
      <c r="J413" s="41">
        <f>IF(OR(I413="",G413="Inform only"),"",I413+IFERROR(INDEX(Policies!$G:$G,MATCH(E413,Policies!$A:$A,0)),14))</f>
        <v/>
      </c>
      <c r="N413" s="37">
        <f>IF(OR(E413="",K413=""),"",IFERROR(INDEX(Policies!$H:$H,MATCH(E413,Policies!$A:$A,0))&amp;" (v"&amp;F413&amp;")",""))</f>
        <v/>
      </c>
      <c r="O413" s="37">
        <f>IF(A413="","",IF(AND(F413&lt;&gt;"",IFERROR(INDEX(Policies!$B:$B,MATCH(E413,Policies!$A:$A,0))&amp;"","")&lt;&gt;"",F413&amp;""&lt;&gt;IFERROR(INDEX(Policies!$B:$B,MATCH(E413,Policies!$A:$A,0))&amp;"","")),IF(COUNTIFS($A$4:$A$503,A413,$E$4:$E$503,E413,$F$4:$F$503,IFERROR(INDEX(Policies!$B:$B,MATCH(E413,Policies!$A:$A,0))&amp;"",""))&gt;0,"Replaced","Needs new version"),IF(AND(G413="Inform only",I413&lt;&gt;""),"Informed",IF(K413&lt;&gt;"","Confirmed",IF(I413="","Not sent",IF(TODAY()&gt;J413,"Overdue","Pending"))))))</f>
        <v/>
      </c>
      <c r="P413" s="37">
        <f>IF(O413&lt;&gt;"Confirmed","",IF(AND(G413="E-signature",L413&lt;&gt;"E-signature",L413&lt;&gt;"Policy software record"),"Needs e-signature",IF(AND(G413="Signature (paper or e-sign)",L413&lt;&gt;"E-signature",L413&lt;&gt;"Signed paper form",L413&lt;&gt;"Policy software record"),"Needs signature",IF(L413="","Add how confirmed",IF(M413="","Add proof link","Complete")))))</f>
        <v/>
      </c>
      <c r="Q413" s="43">
        <f>IF(O413="Overdue",DATEDIF(J413,TODAY(),"d"),"")</f>
        <v/>
      </c>
    </row>
    <row r="414">
      <c r="B414" s="37">
        <f>IF($A414="","",IFERROR(INDEX(People!$B:$B,MATCH($A414,People!$A:$A,0)),""))</f>
        <v/>
      </c>
      <c r="C414" s="37">
        <f>IF($A414="","",IFERROR(INDEX(People!$C:$C,MATCH($A414,People!$A:$A,0)),""))</f>
        <v/>
      </c>
      <c r="D414" s="37">
        <f>IF($A414="","",IFERROR(INDEX(People!$D:$D,MATCH($A414,People!$A:$A,0)),""))</f>
        <v/>
      </c>
      <c r="G414" s="37">
        <f>IF($E414="","",IFERROR(INDEX(Policies!$E:$E,MATCH($E414,Policies!$A:$A,0)),""))</f>
        <v/>
      </c>
      <c r="J414" s="41">
        <f>IF(OR(I414="",G414="Inform only"),"",I414+IFERROR(INDEX(Policies!$G:$G,MATCH(E414,Policies!$A:$A,0)),14))</f>
        <v/>
      </c>
      <c r="N414" s="37">
        <f>IF(OR(E414="",K414=""),"",IFERROR(INDEX(Policies!$H:$H,MATCH(E414,Policies!$A:$A,0))&amp;" (v"&amp;F414&amp;")",""))</f>
        <v/>
      </c>
      <c r="O414" s="37">
        <f>IF(A414="","",IF(AND(F414&lt;&gt;"",IFERROR(INDEX(Policies!$B:$B,MATCH(E414,Policies!$A:$A,0))&amp;"","")&lt;&gt;"",F414&amp;""&lt;&gt;IFERROR(INDEX(Policies!$B:$B,MATCH(E414,Policies!$A:$A,0))&amp;"","")),IF(COUNTIFS($A$4:$A$503,A414,$E$4:$E$503,E414,$F$4:$F$503,IFERROR(INDEX(Policies!$B:$B,MATCH(E414,Policies!$A:$A,0))&amp;"",""))&gt;0,"Replaced","Needs new version"),IF(AND(G414="Inform only",I414&lt;&gt;""),"Informed",IF(K414&lt;&gt;"","Confirmed",IF(I414="","Not sent",IF(TODAY()&gt;J414,"Overdue","Pending"))))))</f>
        <v/>
      </c>
      <c r="P414" s="37">
        <f>IF(O414&lt;&gt;"Confirmed","",IF(AND(G414="E-signature",L414&lt;&gt;"E-signature",L414&lt;&gt;"Policy software record"),"Needs e-signature",IF(AND(G414="Signature (paper or e-sign)",L414&lt;&gt;"E-signature",L414&lt;&gt;"Signed paper form",L414&lt;&gt;"Policy software record"),"Needs signature",IF(L414="","Add how confirmed",IF(M414="","Add proof link","Complete")))))</f>
        <v/>
      </c>
      <c r="Q414" s="43">
        <f>IF(O414="Overdue",DATEDIF(J414,TODAY(),"d"),"")</f>
        <v/>
      </c>
    </row>
    <row r="415">
      <c r="B415" s="37">
        <f>IF($A415="","",IFERROR(INDEX(People!$B:$B,MATCH($A415,People!$A:$A,0)),""))</f>
        <v/>
      </c>
      <c r="C415" s="37">
        <f>IF($A415="","",IFERROR(INDEX(People!$C:$C,MATCH($A415,People!$A:$A,0)),""))</f>
        <v/>
      </c>
      <c r="D415" s="37">
        <f>IF($A415="","",IFERROR(INDEX(People!$D:$D,MATCH($A415,People!$A:$A,0)),""))</f>
        <v/>
      </c>
      <c r="G415" s="37">
        <f>IF($E415="","",IFERROR(INDEX(Policies!$E:$E,MATCH($E415,Policies!$A:$A,0)),""))</f>
        <v/>
      </c>
      <c r="J415" s="41">
        <f>IF(OR(I415="",G415="Inform only"),"",I415+IFERROR(INDEX(Policies!$G:$G,MATCH(E415,Policies!$A:$A,0)),14))</f>
        <v/>
      </c>
      <c r="N415" s="37">
        <f>IF(OR(E415="",K415=""),"",IFERROR(INDEX(Policies!$H:$H,MATCH(E415,Policies!$A:$A,0))&amp;" (v"&amp;F415&amp;")",""))</f>
        <v/>
      </c>
      <c r="O415" s="37">
        <f>IF(A415="","",IF(AND(F415&lt;&gt;"",IFERROR(INDEX(Policies!$B:$B,MATCH(E415,Policies!$A:$A,0))&amp;"","")&lt;&gt;"",F415&amp;""&lt;&gt;IFERROR(INDEX(Policies!$B:$B,MATCH(E415,Policies!$A:$A,0))&amp;"","")),IF(COUNTIFS($A$4:$A$503,A415,$E$4:$E$503,E415,$F$4:$F$503,IFERROR(INDEX(Policies!$B:$B,MATCH(E415,Policies!$A:$A,0))&amp;"",""))&gt;0,"Replaced","Needs new version"),IF(AND(G415="Inform only",I415&lt;&gt;""),"Informed",IF(K415&lt;&gt;"","Confirmed",IF(I415="","Not sent",IF(TODAY()&gt;J415,"Overdue","Pending"))))))</f>
        <v/>
      </c>
      <c r="P415" s="37">
        <f>IF(O415&lt;&gt;"Confirmed","",IF(AND(G415="E-signature",L415&lt;&gt;"E-signature",L415&lt;&gt;"Policy software record"),"Needs e-signature",IF(AND(G415="Signature (paper or e-sign)",L415&lt;&gt;"E-signature",L415&lt;&gt;"Signed paper form",L415&lt;&gt;"Policy software record"),"Needs signature",IF(L415="","Add how confirmed",IF(M415="","Add proof link","Complete")))))</f>
        <v/>
      </c>
      <c r="Q415" s="43">
        <f>IF(O415="Overdue",DATEDIF(J415,TODAY(),"d"),"")</f>
        <v/>
      </c>
    </row>
    <row r="416">
      <c r="B416" s="37">
        <f>IF($A416="","",IFERROR(INDEX(People!$B:$B,MATCH($A416,People!$A:$A,0)),""))</f>
        <v/>
      </c>
      <c r="C416" s="37">
        <f>IF($A416="","",IFERROR(INDEX(People!$C:$C,MATCH($A416,People!$A:$A,0)),""))</f>
        <v/>
      </c>
      <c r="D416" s="37">
        <f>IF($A416="","",IFERROR(INDEX(People!$D:$D,MATCH($A416,People!$A:$A,0)),""))</f>
        <v/>
      </c>
      <c r="G416" s="37">
        <f>IF($E416="","",IFERROR(INDEX(Policies!$E:$E,MATCH($E416,Policies!$A:$A,0)),""))</f>
        <v/>
      </c>
      <c r="J416" s="41">
        <f>IF(OR(I416="",G416="Inform only"),"",I416+IFERROR(INDEX(Policies!$G:$G,MATCH(E416,Policies!$A:$A,0)),14))</f>
        <v/>
      </c>
      <c r="N416" s="37">
        <f>IF(OR(E416="",K416=""),"",IFERROR(INDEX(Policies!$H:$H,MATCH(E416,Policies!$A:$A,0))&amp;" (v"&amp;F416&amp;")",""))</f>
        <v/>
      </c>
      <c r="O416" s="37">
        <f>IF(A416="","",IF(AND(F416&lt;&gt;"",IFERROR(INDEX(Policies!$B:$B,MATCH(E416,Policies!$A:$A,0))&amp;"","")&lt;&gt;"",F416&amp;""&lt;&gt;IFERROR(INDEX(Policies!$B:$B,MATCH(E416,Policies!$A:$A,0))&amp;"","")),IF(COUNTIFS($A$4:$A$503,A416,$E$4:$E$503,E416,$F$4:$F$503,IFERROR(INDEX(Policies!$B:$B,MATCH(E416,Policies!$A:$A,0))&amp;"",""))&gt;0,"Replaced","Needs new version"),IF(AND(G416="Inform only",I416&lt;&gt;""),"Informed",IF(K416&lt;&gt;"","Confirmed",IF(I416="","Not sent",IF(TODAY()&gt;J416,"Overdue","Pending"))))))</f>
        <v/>
      </c>
      <c r="P416" s="37">
        <f>IF(O416&lt;&gt;"Confirmed","",IF(AND(G416="E-signature",L416&lt;&gt;"E-signature",L416&lt;&gt;"Policy software record"),"Needs e-signature",IF(AND(G416="Signature (paper or e-sign)",L416&lt;&gt;"E-signature",L416&lt;&gt;"Signed paper form",L416&lt;&gt;"Policy software record"),"Needs signature",IF(L416="","Add how confirmed",IF(M416="","Add proof link","Complete")))))</f>
        <v/>
      </c>
      <c r="Q416" s="43">
        <f>IF(O416="Overdue",DATEDIF(J416,TODAY(),"d"),"")</f>
        <v/>
      </c>
    </row>
    <row r="417">
      <c r="B417" s="37">
        <f>IF($A417="","",IFERROR(INDEX(People!$B:$B,MATCH($A417,People!$A:$A,0)),""))</f>
        <v/>
      </c>
      <c r="C417" s="37">
        <f>IF($A417="","",IFERROR(INDEX(People!$C:$C,MATCH($A417,People!$A:$A,0)),""))</f>
        <v/>
      </c>
      <c r="D417" s="37">
        <f>IF($A417="","",IFERROR(INDEX(People!$D:$D,MATCH($A417,People!$A:$A,0)),""))</f>
        <v/>
      </c>
      <c r="G417" s="37">
        <f>IF($E417="","",IFERROR(INDEX(Policies!$E:$E,MATCH($E417,Policies!$A:$A,0)),""))</f>
        <v/>
      </c>
      <c r="J417" s="41">
        <f>IF(OR(I417="",G417="Inform only"),"",I417+IFERROR(INDEX(Policies!$G:$G,MATCH(E417,Policies!$A:$A,0)),14))</f>
        <v/>
      </c>
      <c r="N417" s="37">
        <f>IF(OR(E417="",K417=""),"",IFERROR(INDEX(Policies!$H:$H,MATCH(E417,Policies!$A:$A,0))&amp;" (v"&amp;F417&amp;")",""))</f>
        <v/>
      </c>
      <c r="O417" s="37">
        <f>IF(A417="","",IF(AND(F417&lt;&gt;"",IFERROR(INDEX(Policies!$B:$B,MATCH(E417,Policies!$A:$A,0))&amp;"","")&lt;&gt;"",F417&amp;""&lt;&gt;IFERROR(INDEX(Policies!$B:$B,MATCH(E417,Policies!$A:$A,0))&amp;"","")),IF(COUNTIFS($A$4:$A$503,A417,$E$4:$E$503,E417,$F$4:$F$503,IFERROR(INDEX(Policies!$B:$B,MATCH(E417,Policies!$A:$A,0))&amp;"",""))&gt;0,"Replaced","Needs new version"),IF(AND(G417="Inform only",I417&lt;&gt;""),"Informed",IF(K417&lt;&gt;"","Confirmed",IF(I417="","Not sent",IF(TODAY()&gt;J417,"Overdue","Pending"))))))</f>
        <v/>
      </c>
      <c r="P417" s="37">
        <f>IF(O417&lt;&gt;"Confirmed","",IF(AND(G417="E-signature",L417&lt;&gt;"E-signature",L417&lt;&gt;"Policy software record"),"Needs e-signature",IF(AND(G417="Signature (paper or e-sign)",L417&lt;&gt;"E-signature",L417&lt;&gt;"Signed paper form",L417&lt;&gt;"Policy software record"),"Needs signature",IF(L417="","Add how confirmed",IF(M417="","Add proof link","Complete")))))</f>
        <v/>
      </c>
      <c r="Q417" s="43">
        <f>IF(O417="Overdue",DATEDIF(J417,TODAY(),"d"),"")</f>
        <v/>
      </c>
    </row>
    <row r="418">
      <c r="B418" s="37">
        <f>IF($A418="","",IFERROR(INDEX(People!$B:$B,MATCH($A418,People!$A:$A,0)),""))</f>
        <v/>
      </c>
      <c r="C418" s="37">
        <f>IF($A418="","",IFERROR(INDEX(People!$C:$C,MATCH($A418,People!$A:$A,0)),""))</f>
        <v/>
      </c>
      <c r="D418" s="37">
        <f>IF($A418="","",IFERROR(INDEX(People!$D:$D,MATCH($A418,People!$A:$A,0)),""))</f>
        <v/>
      </c>
      <c r="G418" s="37">
        <f>IF($E418="","",IFERROR(INDEX(Policies!$E:$E,MATCH($E418,Policies!$A:$A,0)),""))</f>
        <v/>
      </c>
      <c r="J418" s="41">
        <f>IF(OR(I418="",G418="Inform only"),"",I418+IFERROR(INDEX(Policies!$G:$G,MATCH(E418,Policies!$A:$A,0)),14))</f>
        <v/>
      </c>
      <c r="N418" s="37">
        <f>IF(OR(E418="",K418=""),"",IFERROR(INDEX(Policies!$H:$H,MATCH(E418,Policies!$A:$A,0))&amp;" (v"&amp;F418&amp;")",""))</f>
        <v/>
      </c>
      <c r="O418" s="37">
        <f>IF(A418="","",IF(AND(F418&lt;&gt;"",IFERROR(INDEX(Policies!$B:$B,MATCH(E418,Policies!$A:$A,0))&amp;"","")&lt;&gt;"",F418&amp;""&lt;&gt;IFERROR(INDEX(Policies!$B:$B,MATCH(E418,Policies!$A:$A,0))&amp;"","")),IF(COUNTIFS($A$4:$A$503,A418,$E$4:$E$503,E418,$F$4:$F$503,IFERROR(INDEX(Policies!$B:$B,MATCH(E418,Policies!$A:$A,0))&amp;"",""))&gt;0,"Replaced","Needs new version"),IF(AND(G418="Inform only",I418&lt;&gt;""),"Informed",IF(K418&lt;&gt;"","Confirmed",IF(I418="","Not sent",IF(TODAY()&gt;J418,"Overdue","Pending"))))))</f>
        <v/>
      </c>
      <c r="P418" s="37">
        <f>IF(O418&lt;&gt;"Confirmed","",IF(AND(G418="E-signature",L418&lt;&gt;"E-signature",L418&lt;&gt;"Policy software record"),"Needs e-signature",IF(AND(G418="Signature (paper or e-sign)",L418&lt;&gt;"E-signature",L418&lt;&gt;"Signed paper form",L418&lt;&gt;"Policy software record"),"Needs signature",IF(L418="","Add how confirmed",IF(M418="","Add proof link","Complete")))))</f>
        <v/>
      </c>
      <c r="Q418" s="43">
        <f>IF(O418="Overdue",DATEDIF(J418,TODAY(),"d"),"")</f>
        <v/>
      </c>
    </row>
    <row r="419">
      <c r="B419" s="37">
        <f>IF($A419="","",IFERROR(INDEX(People!$B:$B,MATCH($A419,People!$A:$A,0)),""))</f>
        <v/>
      </c>
      <c r="C419" s="37">
        <f>IF($A419="","",IFERROR(INDEX(People!$C:$C,MATCH($A419,People!$A:$A,0)),""))</f>
        <v/>
      </c>
      <c r="D419" s="37">
        <f>IF($A419="","",IFERROR(INDEX(People!$D:$D,MATCH($A419,People!$A:$A,0)),""))</f>
        <v/>
      </c>
      <c r="G419" s="37">
        <f>IF($E419="","",IFERROR(INDEX(Policies!$E:$E,MATCH($E419,Policies!$A:$A,0)),""))</f>
        <v/>
      </c>
      <c r="J419" s="41">
        <f>IF(OR(I419="",G419="Inform only"),"",I419+IFERROR(INDEX(Policies!$G:$G,MATCH(E419,Policies!$A:$A,0)),14))</f>
        <v/>
      </c>
      <c r="N419" s="37">
        <f>IF(OR(E419="",K419=""),"",IFERROR(INDEX(Policies!$H:$H,MATCH(E419,Policies!$A:$A,0))&amp;" (v"&amp;F419&amp;")",""))</f>
        <v/>
      </c>
      <c r="O419" s="37">
        <f>IF(A419="","",IF(AND(F419&lt;&gt;"",IFERROR(INDEX(Policies!$B:$B,MATCH(E419,Policies!$A:$A,0))&amp;"","")&lt;&gt;"",F419&amp;""&lt;&gt;IFERROR(INDEX(Policies!$B:$B,MATCH(E419,Policies!$A:$A,0))&amp;"","")),IF(COUNTIFS($A$4:$A$503,A419,$E$4:$E$503,E419,$F$4:$F$503,IFERROR(INDEX(Policies!$B:$B,MATCH(E419,Policies!$A:$A,0))&amp;"",""))&gt;0,"Replaced","Needs new version"),IF(AND(G419="Inform only",I419&lt;&gt;""),"Informed",IF(K419&lt;&gt;"","Confirmed",IF(I419="","Not sent",IF(TODAY()&gt;J419,"Overdue","Pending"))))))</f>
        <v/>
      </c>
      <c r="P419" s="37">
        <f>IF(O419&lt;&gt;"Confirmed","",IF(AND(G419="E-signature",L419&lt;&gt;"E-signature",L419&lt;&gt;"Policy software record"),"Needs e-signature",IF(AND(G419="Signature (paper or e-sign)",L419&lt;&gt;"E-signature",L419&lt;&gt;"Signed paper form",L419&lt;&gt;"Policy software record"),"Needs signature",IF(L419="","Add how confirmed",IF(M419="","Add proof link","Complete")))))</f>
        <v/>
      </c>
      <c r="Q419" s="43">
        <f>IF(O419="Overdue",DATEDIF(J419,TODAY(),"d"),"")</f>
        <v/>
      </c>
    </row>
    <row r="420">
      <c r="B420" s="37">
        <f>IF($A420="","",IFERROR(INDEX(People!$B:$B,MATCH($A420,People!$A:$A,0)),""))</f>
        <v/>
      </c>
      <c r="C420" s="37">
        <f>IF($A420="","",IFERROR(INDEX(People!$C:$C,MATCH($A420,People!$A:$A,0)),""))</f>
        <v/>
      </c>
      <c r="D420" s="37">
        <f>IF($A420="","",IFERROR(INDEX(People!$D:$D,MATCH($A420,People!$A:$A,0)),""))</f>
        <v/>
      </c>
      <c r="G420" s="37">
        <f>IF($E420="","",IFERROR(INDEX(Policies!$E:$E,MATCH($E420,Policies!$A:$A,0)),""))</f>
        <v/>
      </c>
      <c r="J420" s="41">
        <f>IF(OR(I420="",G420="Inform only"),"",I420+IFERROR(INDEX(Policies!$G:$G,MATCH(E420,Policies!$A:$A,0)),14))</f>
        <v/>
      </c>
      <c r="N420" s="37">
        <f>IF(OR(E420="",K420=""),"",IFERROR(INDEX(Policies!$H:$H,MATCH(E420,Policies!$A:$A,0))&amp;" (v"&amp;F420&amp;")",""))</f>
        <v/>
      </c>
      <c r="O420" s="37">
        <f>IF(A420="","",IF(AND(F420&lt;&gt;"",IFERROR(INDEX(Policies!$B:$B,MATCH(E420,Policies!$A:$A,0))&amp;"","")&lt;&gt;"",F420&amp;""&lt;&gt;IFERROR(INDEX(Policies!$B:$B,MATCH(E420,Policies!$A:$A,0))&amp;"","")),IF(COUNTIFS($A$4:$A$503,A420,$E$4:$E$503,E420,$F$4:$F$503,IFERROR(INDEX(Policies!$B:$B,MATCH(E420,Policies!$A:$A,0))&amp;"",""))&gt;0,"Replaced","Needs new version"),IF(AND(G420="Inform only",I420&lt;&gt;""),"Informed",IF(K420&lt;&gt;"","Confirmed",IF(I420="","Not sent",IF(TODAY()&gt;J420,"Overdue","Pending"))))))</f>
        <v/>
      </c>
      <c r="P420" s="37">
        <f>IF(O420&lt;&gt;"Confirmed","",IF(AND(G420="E-signature",L420&lt;&gt;"E-signature",L420&lt;&gt;"Policy software record"),"Needs e-signature",IF(AND(G420="Signature (paper or e-sign)",L420&lt;&gt;"E-signature",L420&lt;&gt;"Signed paper form",L420&lt;&gt;"Policy software record"),"Needs signature",IF(L420="","Add how confirmed",IF(M420="","Add proof link","Complete")))))</f>
        <v/>
      </c>
      <c r="Q420" s="43">
        <f>IF(O420="Overdue",DATEDIF(J420,TODAY(),"d"),"")</f>
        <v/>
      </c>
    </row>
    <row r="421">
      <c r="B421" s="37">
        <f>IF($A421="","",IFERROR(INDEX(People!$B:$B,MATCH($A421,People!$A:$A,0)),""))</f>
        <v/>
      </c>
      <c r="C421" s="37">
        <f>IF($A421="","",IFERROR(INDEX(People!$C:$C,MATCH($A421,People!$A:$A,0)),""))</f>
        <v/>
      </c>
      <c r="D421" s="37">
        <f>IF($A421="","",IFERROR(INDEX(People!$D:$D,MATCH($A421,People!$A:$A,0)),""))</f>
        <v/>
      </c>
      <c r="G421" s="37">
        <f>IF($E421="","",IFERROR(INDEX(Policies!$E:$E,MATCH($E421,Policies!$A:$A,0)),""))</f>
        <v/>
      </c>
      <c r="J421" s="41">
        <f>IF(OR(I421="",G421="Inform only"),"",I421+IFERROR(INDEX(Policies!$G:$G,MATCH(E421,Policies!$A:$A,0)),14))</f>
        <v/>
      </c>
      <c r="N421" s="37">
        <f>IF(OR(E421="",K421=""),"",IFERROR(INDEX(Policies!$H:$H,MATCH(E421,Policies!$A:$A,0))&amp;" (v"&amp;F421&amp;")",""))</f>
        <v/>
      </c>
      <c r="O421" s="37">
        <f>IF(A421="","",IF(AND(F421&lt;&gt;"",IFERROR(INDEX(Policies!$B:$B,MATCH(E421,Policies!$A:$A,0))&amp;"","")&lt;&gt;"",F421&amp;""&lt;&gt;IFERROR(INDEX(Policies!$B:$B,MATCH(E421,Policies!$A:$A,0))&amp;"","")),IF(COUNTIFS($A$4:$A$503,A421,$E$4:$E$503,E421,$F$4:$F$503,IFERROR(INDEX(Policies!$B:$B,MATCH(E421,Policies!$A:$A,0))&amp;"",""))&gt;0,"Replaced","Needs new version"),IF(AND(G421="Inform only",I421&lt;&gt;""),"Informed",IF(K421&lt;&gt;"","Confirmed",IF(I421="","Not sent",IF(TODAY()&gt;J421,"Overdue","Pending"))))))</f>
        <v/>
      </c>
      <c r="P421" s="37">
        <f>IF(O421&lt;&gt;"Confirmed","",IF(AND(G421="E-signature",L421&lt;&gt;"E-signature",L421&lt;&gt;"Policy software record"),"Needs e-signature",IF(AND(G421="Signature (paper or e-sign)",L421&lt;&gt;"E-signature",L421&lt;&gt;"Signed paper form",L421&lt;&gt;"Policy software record"),"Needs signature",IF(L421="","Add how confirmed",IF(M421="","Add proof link","Complete")))))</f>
        <v/>
      </c>
      <c r="Q421" s="43">
        <f>IF(O421="Overdue",DATEDIF(J421,TODAY(),"d"),"")</f>
        <v/>
      </c>
    </row>
    <row r="422">
      <c r="B422" s="37">
        <f>IF($A422="","",IFERROR(INDEX(People!$B:$B,MATCH($A422,People!$A:$A,0)),""))</f>
        <v/>
      </c>
      <c r="C422" s="37">
        <f>IF($A422="","",IFERROR(INDEX(People!$C:$C,MATCH($A422,People!$A:$A,0)),""))</f>
        <v/>
      </c>
      <c r="D422" s="37">
        <f>IF($A422="","",IFERROR(INDEX(People!$D:$D,MATCH($A422,People!$A:$A,0)),""))</f>
        <v/>
      </c>
      <c r="G422" s="37">
        <f>IF($E422="","",IFERROR(INDEX(Policies!$E:$E,MATCH($E422,Policies!$A:$A,0)),""))</f>
        <v/>
      </c>
      <c r="J422" s="41">
        <f>IF(OR(I422="",G422="Inform only"),"",I422+IFERROR(INDEX(Policies!$G:$G,MATCH(E422,Policies!$A:$A,0)),14))</f>
        <v/>
      </c>
      <c r="N422" s="37">
        <f>IF(OR(E422="",K422=""),"",IFERROR(INDEX(Policies!$H:$H,MATCH(E422,Policies!$A:$A,0))&amp;" (v"&amp;F422&amp;")",""))</f>
        <v/>
      </c>
      <c r="O422" s="37">
        <f>IF(A422="","",IF(AND(F422&lt;&gt;"",IFERROR(INDEX(Policies!$B:$B,MATCH(E422,Policies!$A:$A,0))&amp;"","")&lt;&gt;"",F422&amp;""&lt;&gt;IFERROR(INDEX(Policies!$B:$B,MATCH(E422,Policies!$A:$A,0))&amp;"","")),IF(COUNTIFS($A$4:$A$503,A422,$E$4:$E$503,E422,$F$4:$F$503,IFERROR(INDEX(Policies!$B:$B,MATCH(E422,Policies!$A:$A,0))&amp;"",""))&gt;0,"Replaced","Needs new version"),IF(AND(G422="Inform only",I422&lt;&gt;""),"Informed",IF(K422&lt;&gt;"","Confirmed",IF(I422="","Not sent",IF(TODAY()&gt;J422,"Overdue","Pending"))))))</f>
        <v/>
      </c>
      <c r="P422" s="37">
        <f>IF(O422&lt;&gt;"Confirmed","",IF(AND(G422="E-signature",L422&lt;&gt;"E-signature",L422&lt;&gt;"Policy software record"),"Needs e-signature",IF(AND(G422="Signature (paper or e-sign)",L422&lt;&gt;"E-signature",L422&lt;&gt;"Signed paper form",L422&lt;&gt;"Policy software record"),"Needs signature",IF(L422="","Add how confirmed",IF(M422="","Add proof link","Complete")))))</f>
        <v/>
      </c>
      <c r="Q422" s="43">
        <f>IF(O422="Overdue",DATEDIF(J422,TODAY(),"d"),"")</f>
        <v/>
      </c>
    </row>
    <row r="423">
      <c r="B423" s="37">
        <f>IF($A423="","",IFERROR(INDEX(People!$B:$B,MATCH($A423,People!$A:$A,0)),""))</f>
        <v/>
      </c>
      <c r="C423" s="37">
        <f>IF($A423="","",IFERROR(INDEX(People!$C:$C,MATCH($A423,People!$A:$A,0)),""))</f>
        <v/>
      </c>
      <c r="D423" s="37">
        <f>IF($A423="","",IFERROR(INDEX(People!$D:$D,MATCH($A423,People!$A:$A,0)),""))</f>
        <v/>
      </c>
      <c r="G423" s="37">
        <f>IF($E423="","",IFERROR(INDEX(Policies!$E:$E,MATCH($E423,Policies!$A:$A,0)),""))</f>
        <v/>
      </c>
      <c r="J423" s="41">
        <f>IF(OR(I423="",G423="Inform only"),"",I423+IFERROR(INDEX(Policies!$G:$G,MATCH(E423,Policies!$A:$A,0)),14))</f>
        <v/>
      </c>
      <c r="N423" s="37">
        <f>IF(OR(E423="",K423=""),"",IFERROR(INDEX(Policies!$H:$H,MATCH(E423,Policies!$A:$A,0))&amp;" (v"&amp;F423&amp;")",""))</f>
        <v/>
      </c>
      <c r="O423" s="37">
        <f>IF(A423="","",IF(AND(F423&lt;&gt;"",IFERROR(INDEX(Policies!$B:$B,MATCH(E423,Policies!$A:$A,0))&amp;"","")&lt;&gt;"",F423&amp;""&lt;&gt;IFERROR(INDEX(Policies!$B:$B,MATCH(E423,Policies!$A:$A,0))&amp;"","")),IF(COUNTIFS($A$4:$A$503,A423,$E$4:$E$503,E423,$F$4:$F$503,IFERROR(INDEX(Policies!$B:$B,MATCH(E423,Policies!$A:$A,0))&amp;"",""))&gt;0,"Replaced","Needs new version"),IF(AND(G423="Inform only",I423&lt;&gt;""),"Informed",IF(K423&lt;&gt;"","Confirmed",IF(I423="","Not sent",IF(TODAY()&gt;J423,"Overdue","Pending"))))))</f>
        <v/>
      </c>
      <c r="P423" s="37">
        <f>IF(O423&lt;&gt;"Confirmed","",IF(AND(G423="E-signature",L423&lt;&gt;"E-signature",L423&lt;&gt;"Policy software record"),"Needs e-signature",IF(AND(G423="Signature (paper or e-sign)",L423&lt;&gt;"E-signature",L423&lt;&gt;"Signed paper form",L423&lt;&gt;"Policy software record"),"Needs signature",IF(L423="","Add how confirmed",IF(M423="","Add proof link","Complete")))))</f>
        <v/>
      </c>
      <c r="Q423" s="43">
        <f>IF(O423="Overdue",DATEDIF(J423,TODAY(),"d"),"")</f>
        <v/>
      </c>
    </row>
    <row r="424">
      <c r="B424" s="37">
        <f>IF($A424="","",IFERROR(INDEX(People!$B:$B,MATCH($A424,People!$A:$A,0)),""))</f>
        <v/>
      </c>
      <c r="C424" s="37">
        <f>IF($A424="","",IFERROR(INDEX(People!$C:$C,MATCH($A424,People!$A:$A,0)),""))</f>
        <v/>
      </c>
      <c r="D424" s="37">
        <f>IF($A424="","",IFERROR(INDEX(People!$D:$D,MATCH($A424,People!$A:$A,0)),""))</f>
        <v/>
      </c>
      <c r="G424" s="37">
        <f>IF($E424="","",IFERROR(INDEX(Policies!$E:$E,MATCH($E424,Policies!$A:$A,0)),""))</f>
        <v/>
      </c>
      <c r="J424" s="41">
        <f>IF(OR(I424="",G424="Inform only"),"",I424+IFERROR(INDEX(Policies!$G:$G,MATCH(E424,Policies!$A:$A,0)),14))</f>
        <v/>
      </c>
      <c r="N424" s="37">
        <f>IF(OR(E424="",K424=""),"",IFERROR(INDEX(Policies!$H:$H,MATCH(E424,Policies!$A:$A,0))&amp;" (v"&amp;F424&amp;")",""))</f>
        <v/>
      </c>
      <c r="O424" s="37">
        <f>IF(A424="","",IF(AND(F424&lt;&gt;"",IFERROR(INDEX(Policies!$B:$B,MATCH(E424,Policies!$A:$A,0))&amp;"","")&lt;&gt;"",F424&amp;""&lt;&gt;IFERROR(INDEX(Policies!$B:$B,MATCH(E424,Policies!$A:$A,0))&amp;"","")),IF(COUNTIFS($A$4:$A$503,A424,$E$4:$E$503,E424,$F$4:$F$503,IFERROR(INDEX(Policies!$B:$B,MATCH(E424,Policies!$A:$A,0))&amp;"",""))&gt;0,"Replaced","Needs new version"),IF(AND(G424="Inform only",I424&lt;&gt;""),"Informed",IF(K424&lt;&gt;"","Confirmed",IF(I424="","Not sent",IF(TODAY()&gt;J424,"Overdue","Pending"))))))</f>
        <v/>
      </c>
      <c r="P424" s="37">
        <f>IF(O424&lt;&gt;"Confirmed","",IF(AND(G424="E-signature",L424&lt;&gt;"E-signature",L424&lt;&gt;"Policy software record"),"Needs e-signature",IF(AND(G424="Signature (paper or e-sign)",L424&lt;&gt;"E-signature",L424&lt;&gt;"Signed paper form",L424&lt;&gt;"Policy software record"),"Needs signature",IF(L424="","Add how confirmed",IF(M424="","Add proof link","Complete")))))</f>
        <v/>
      </c>
      <c r="Q424" s="43">
        <f>IF(O424="Overdue",DATEDIF(J424,TODAY(),"d"),"")</f>
        <v/>
      </c>
    </row>
    <row r="425">
      <c r="B425" s="37">
        <f>IF($A425="","",IFERROR(INDEX(People!$B:$B,MATCH($A425,People!$A:$A,0)),""))</f>
        <v/>
      </c>
      <c r="C425" s="37">
        <f>IF($A425="","",IFERROR(INDEX(People!$C:$C,MATCH($A425,People!$A:$A,0)),""))</f>
        <v/>
      </c>
      <c r="D425" s="37">
        <f>IF($A425="","",IFERROR(INDEX(People!$D:$D,MATCH($A425,People!$A:$A,0)),""))</f>
        <v/>
      </c>
      <c r="G425" s="37">
        <f>IF($E425="","",IFERROR(INDEX(Policies!$E:$E,MATCH($E425,Policies!$A:$A,0)),""))</f>
        <v/>
      </c>
      <c r="J425" s="41">
        <f>IF(OR(I425="",G425="Inform only"),"",I425+IFERROR(INDEX(Policies!$G:$G,MATCH(E425,Policies!$A:$A,0)),14))</f>
        <v/>
      </c>
      <c r="N425" s="37">
        <f>IF(OR(E425="",K425=""),"",IFERROR(INDEX(Policies!$H:$H,MATCH(E425,Policies!$A:$A,0))&amp;" (v"&amp;F425&amp;")",""))</f>
        <v/>
      </c>
      <c r="O425" s="37">
        <f>IF(A425="","",IF(AND(F425&lt;&gt;"",IFERROR(INDEX(Policies!$B:$B,MATCH(E425,Policies!$A:$A,0))&amp;"","")&lt;&gt;"",F425&amp;""&lt;&gt;IFERROR(INDEX(Policies!$B:$B,MATCH(E425,Policies!$A:$A,0))&amp;"","")),IF(COUNTIFS($A$4:$A$503,A425,$E$4:$E$503,E425,$F$4:$F$503,IFERROR(INDEX(Policies!$B:$B,MATCH(E425,Policies!$A:$A,0))&amp;"",""))&gt;0,"Replaced","Needs new version"),IF(AND(G425="Inform only",I425&lt;&gt;""),"Informed",IF(K425&lt;&gt;"","Confirmed",IF(I425="","Not sent",IF(TODAY()&gt;J425,"Overdue","Pending"))))))</f>
        <v/>
      </c>
      <c r="P425" s="37">
        <f>IF(O425&lt;&gt;"Confirmed","",IF(AND(G425="E-signature",L425&lt;&gt;"E-signature",L425&lt;&gt;"Policy software record"),"Needs e-signature",IF(AND(G425="Signature (paper or e-sign)",L425&lt;&gt;"E-signature",L425&lt;&gt;"Signed paper form",L425&lt;&gt;"Policy software record"),"Needs signature",IF(L425="","Add how confirmed",IF(M425="","Add proof link","Complete")))))</f>
        <v/>
      </c>
      <c r="Q425" s="43">
        <f>IF(O425="Overdue",DATEDIF(J425,TODAY(),"d"),"")</f>
        <v/>
      </c>
    </row>
    <row r="426">
      <c r="B426" s="37">
        <f>IF($A426="","",IFERROR(INDEX(People!$B:$B,MATCH($A426,People!$A:$A,0)),""))</f>
        <v/>
      </c>
      <c r="C426" s="37">
        <f>IF($A426="","",IFERROR(INDEX(People!$C:$C,MATCH($A426,People!$A:$A,0)),""))</f>
        <v/>
      </c>
      <c r="D426" s="37">
        <f>IF($A426="","",IFERROR(INDEX(People!$D:$D,MATCH($A426,People!$A:$A,0)),""))</f>
        <v/>
      </c>
      <c r="G426" s="37">
        <f>IF($E426="","",IFERROR(INDEX(Policies!$E:$E,MATCH($E426,Policies!$A:$A,0)),""))</f>
        <v/>
      </c>
      <c r="J426" s="41">
        <f>IF(OR(I426="",G426="Inform only"),"",I426+IFERROR(INDEX(Policies!$G:$G,MATCH(E426,Policies!$A:$A,0)),14))</f>
        <v/>
      </c>
      <c r="N426" s="37">
        <f>IF(OR(E426="",K426=""),"",IFERROR(INDEX(Policies!$H:$H,MATCH(E426,Policies!$A:$A,0))&amp;" (v"&amp;F426&amp;")",""))</f>
        <v/>
      </c>
      <c r="O426" s="37">
        <f>IF(A426="","",IF(AND(F426&lt;&gt;"",IFERROR(INDEX(Policies!$B:$B,MATCH(E426,Policies!$A:$A,0))&amp;"","")&lt;&gt;"",F426&amp;""&lt;&gt;IFERROR(INDEX(Policies!$B:$B,MATCH(E426,Policies!$A:$A,0))&amp;"","")),IF(COUNTIFS($A$4:$A$503,A426,$E$4:$E$503,E426,$F$4:$F$503,IFERROR(INDEX(Policies!$B:$B,MATCH(E426,Policies!$A:$A,0))&amp;"",""))&gt;0,"Replaced","Needs new version"),IF(AND(G426="Inform only",I426&lt;&gt;""),"Informed",IF(K426&lt;&gt;"","Confirmed",IF(I426="","Not sent",IF(TODAY()&gt;J426,"Overdue","Pending"))))))</f>
        <v/>
      </c>
      <c r="P426" s="37">
        <f>IF(O426&lt;&gt;"Confirmed","",IF(AND(G426="E-signature",L426&lt;&gt;"E-signature",L426&lt;&gt;"Policy software record"),"Needs e-signature",IF(AND(G426="Signature (paper or e-sign)",L426&lt;&gt;"E-signature",L426&lt;&gt;"Signed paper form",L426&lt;&gt;"Policy software record"),"Needs signature",IF(L426="","Add how confirmed",IF(M426="","Add proof link","Complete")))))</f>
        <v/>
      </c>
      <c r="Q426" s="43">
        <f>IF(O426="Overdue",DATEDIF(J426,TODAY(),"d"),"")</f>
        <v/>
      </c>
    </row>
    <row r="427">
      <c r="B427" s="37">
        <f>IF($A427="","",IFERROR(INDEX(People!$B:$B,MATCH($A427,People!$A:$A,0)),""))</f>
        <v/>
      </c>
      <c r="C427" s="37">
        <f>IF($A427="","",IFERROR(INDEX(People!$C:$C,MATCH($A427,People!$A:$A,0)),""))</f>
        <v/>
      </c>
      <c r="D427" s="37">
        <f>IF($A427="","",IFERROR(INDEX(People!$D:$D,MATCH($A427,People!$A:$A,0)),""))</f>
        <v/>
      </c>
      <c r="G427" s="37">
        <f>IF($E427="","",IFERROR(INDEX(Policies!$E:$E,MATCH($E427,Policies!$A:$A,0)),""))</f>
        <v/>
      </c>
      <c r="J427" s="41">
        <f>IF(OR(I427="",G427="Inform only"),"",I427+IFERROR(INDEX(Policies!$G:$G,MATCH(E427,Policies!$A:$A,0)),14))</f>
        <v/>
      </c>
      <c r="N427" s="37">
        <f>IF(OR(E427="",K427=""),"",IFERROR(INDEX(Policies!$H:$H,MATCH(E427,Policies!$A:$A,0))&amp;" (v"&amp;F427&amp;")",""))</f>
        <v/>
      </c>
      <c r="O427" s="37">
        <f>IF(A427="","",IF(AND(F427&lt;&gt;"",IFERROR(INDEX(Policies!$B:$B,MATCH(E427,Policies!$A:$A,0))&amp;"","")&lt;&gt;"",F427&amp;""&lt;&gt;IFERROR(INDEX(Policies!$B:$B,MATCH(E427,Policies!$A:$A,0))&amp;"","")),IF(COUNTIFS($A$4:$A$503,A427,$E$4:$E$503,E427,$F$4:$F$503,IFERROR(INDEX(Policies!$B:$B,MATCH(E427,Policies!$A:$A,0))&amp;"",""))&gt;0,"Replaced","Needs new version"),IF(AND(G427="Inform only",I427&lt;&gt;""),"Informed",IF(K427&lt;&gt;"","Confirmed",IF(I427="","Not sent",IF(TODAY()&gt;J427,"Overdue","Pending"))))))</f>
        <v/>
      </c>
      <c r="P427" s="37">
        <f>IF(O427&lt;&gt;"Confirmed","",IF(AND(G427="E-signature",L427&lt;&gt;"E-signature",L427&lt;&gt;"Policy software record"),"Needs e-signature",IF(AND(G427="Signature (paper or e-sign)",L427&lt;&gt;"E-signature",L427&lt;&gt;"Signed paper form",L427&lt;&gt;"Policy software record"),"Needs signature",IF(L427="","Add how confirmed",IF(M427="","Add proof link","Complete")))))</f>
        <v/>
      </c>
      <c r="Q427" s="43">
        <f>IF(O427="Overdue",DATEDIF(J427,TODAY(),"d"),"")</f>
        <v/>
      </c>
    </row>
    <row r="428">
      <c r="B428" s="37">
        <f>IF($A428="","",IFERROR(INDEX(People!$B:$B,MATCH($A428,People!$A:$A,0)),""))</f>
        <v/>
      </c>
      <c r="C428" s="37">
        <f>IF($A428="","",IFERROR(INDEX(People!$C:$C,MATCH($A428,People!$A:$A,0)),""))</f>
        <v/>
      </c>
      <c r="D428" s="37">
        <f>IF($A428="","",IFERROR(INDEX(People!$D:$D,MATCH($A428,People!$A:$A,0)),""))</f>
        <v/>
      </c>
      <c r="G428" s="37">
        <f>IF($E428="","",IFERROR(INDEX(Policies!$E:$E,MATCH($E428,Policies!$A:$A,0)),""))</f>
        <v/>
      </c>
      <c r="J428" s="41">
        <f>IF(OR(I428="",G428="Inform only"),"",I428+IFERROR(INDEX(Policies!$G:$G,MATCH(E428,Policies!$A:$A,0)),14))</f>
        <v/>
      </c>
      <c r="N428" s="37">
        <f>IF(OR(E428="",K428=""),"",IFERROR(INDEX(Policies!$H:$H,MATCH(E428,Policies!$A:$A,0))&amp;" (v"&amp;F428&amp;")",""))</f>
        <v/>
      </c>
      <c r="O428" s="37">
        <f>IF(A428="","",IF(AND(F428&lt;&gt;"",IFERROR(INDEX(Policies!$B:$B,MATCH(E428,Policies!$A:$A,0))&amp;"","")&lt;&gt;"",F428&amp;""&lt;&gt;IFERROR(INDEX(Policies!$B:$B,MATCH(E428,Policies!$A:$A,0))&amp;"","")),IF(COUNTIFS($A$4:$A$503,A428,$E$4:$E$503,E428,$F$4:$F$503,IFERROR(INDEX(Policies!$B:$B,MATCH(E428,Policies!$A:$A,0))&amp;"",""))&gt;0,"Replaced","Needs new version"),IF(AND(G428="Inform only",I428&lt;&gt;""),"Informed",IF(K428&lt;&gt;"","Confirmed",IF(I428="","Not sent",IF(TODAY()&gt;J428,"Overdue","Pending"))))))</f>
        <v/>
      </c>
      <c r="P428" s="37">
        <f>IF(O428&lt;&gt;"Confirmed","",IF(AND(G428="E-signature",L428&lt;&gt;"E-signature",L428&lt;&gt;"Policy software record"),"Needs e-signature",IF(AND(G428="Signature (paper or e-sign)",L428&lt;&gt;"E-signature",L428&lt;&gt;"Signed paper form",L428&lt;&gt;"Policy software record"),"Needs signature",IF(L428="","Add how confirmed",IF(M428="","Add proof link","Complete")))))</f>
        <v/>
      </c>
      <c r="Q428" s="43">
        <f>IF(O428="Overdue",DATEDIF(J428,TODAY(),"d"),"")</f>
        <v/>
      </c>
    </row>
    <row r="429">
      <c r="B429" s="37">
        <f>IF($A429="","",IFERROR(INDEX(People!$B:$B,MATCH($A429,People!$A:$A,0)),""))</f>
        <v/>
      </c>
      <c r="C429" s="37">
        <f>IF($A429="","",IFERROR(INDEX(People!$C:$C,MATCH($A429,People!$A:$A,0)),""))</f>
        <v/>
      </c>
      <c r="D429" s="37">
        <f>IF($A429="","",IFERROR(INDEX(People!$D:$D,MATCH($A429,People!$A:$A,0)),""))</f>
        <v/>
      </c>
      <c r="G429" s="37">
        <f>IF($E429="","",IFERROR(INDEX(Policies!$E:$E,MATCH($E429,Policies!$A:$A,0)),""))</f>
        <v/>
      </c>
      <c r="J429" s="41">
        <f>IF(OR(I429="",G429="Inform only"),"",I429+IFERROR(INDEX(Policies!$G:$G,MATCH(E429,Policies!$A:$A,0)),14))</f>
        <v/>
      </c>
      <c r="N429" s="37">
        <f>IF(OR(E429="",K429=""),"",IFERROR(INDEX(Policies!$H:$H,MATCH(E429,Policies!$A:$A,0))&amp;" (v"&amp;F429&amp;")",""))</f>
        <v/>
      </c>
      <c r="O429" s="37">
        <f>IF(A429="","",IF(AND(F429&lt;&gt;"",IFERROR(INDEX(Policies!$B:$B,MATCH(E429,Policies!$A:$A,0))&amp;"","")&lt;&gt;"",F429&amp;""&lt;&gt;IFERROR(INDEX(Policies!$B:$B,MATCH(E429,Policies!$A:$A,0))&amp;"","")),IF(COUNTIFS($A$4:$A$503,A429,$E$4:$E$503,E429,$F$4:$F$503,IFERROR(INDEX(Policies!$B:$B,MATCH(E429,Policies!$A:$A,0))&amp;"",""))&gt;0,"Replaced","Needs new version"),IF(AND(G429="Inform only",I429&lt;&gt;""),"Informed",IF(K429&lt;&gt;"","Confirmed",IF(I429="","Not sent",IF(TODAY()&gt;J429,"Overdue","Pending"))))))</f>
        <v/>
      </c>
      <c r="P429" s="37">
        <f>IF(O429&lt;&gt;"Confirmed","",IF(AND(G429="E-signature",L429&lt;&gt;"E-signature",L429&lt;&gt;"Policy software record"),"Needs e-signature",IF(AND(G429="Signature (paper or e-sign)",L429&lt;&gt;"E-signature",L429&lt;&gt;"Signed paper form",L429&lt;&gt;"Policy software record"),"Needs signature",IF(L429="","Add how confirmed",IF(M429="","Add proof link","Complete")))))</f>
        <v/>
      </c>
      <c r="Q429" s="43">
        <f>IF(O429="Overdue",DATEDIF(J429,TODAY(),"d"),"")</f>
        <v/>
      </c>
    </row>
    <row r="430">
      <c r="B430" s="37">
        <f>IF($A430="","",IFERROR(INDEX(People!$B:$B,MATCH($A430,People!$A:$A,0)),""))</f>
        <v/>
      </c>
      <c r="C430" s="37">
        <f>IF($A430="","",IFERROR(INDEX(People!$C:$C,MATCH($A430,People!$A:$A,0)),""))</f>
        <v/>
      </c>
      <c r="D430" s="37">
        <f>IF($A430="","",IFERROR(INDEX(People!$D:$D,MATCH($A430,People!$A:$A,0)),""))</f>
        <v/>
      </c>
      <c r="G430" s="37">
        <f>IF($E430="","",IFERROR(INDEX(Policies!$E:$E,MATCH($E430,Policies!$A:$A,0)),""))</f>
        <v/>
      </c>
      <c r="J430" s="41">
        <f>IF(OR(I430="",G430="Inform only"),"",I430+IFERROR(INDEX(Policies!$G:$G,MATCH(E430,Policies!$A:$A,0)),14))</f>
        <v/>
      </c>
      <c r="N430" s="37">
        <f>IF(OR(E430="",K430=""),"",IFERROR(INDEX(Policies!$H:$H,MATCH(E430,Policies!$A:$A,0))&amp;" (v"&amp;F430&amp;")",""))</f>
        <v/>
      </c>
      <c r="O430" s="37">
        <f>IF(A430="","",IF(AND(F430&lt;&gt;"",IFERROR(INDEX(Policies!$B:$B,MATCH(E430,Policies!$A:$A,0))&amp;"","")&lt;&gt;"",F430&amp;""&lt;&gt;IFERROR(INDEX(Policies!$B:$B,MATCH(E430,Policies!$A:$A,0))&amp;"","")),IF(COUNTIFS($A$4:$A$503,A430,$E$4:$E$503,E430,$F$4:$F$503,IFERROR(INDEX(Policies!$B:$B,MATCH(E430,Policies!$A:$A,0))&amp;"",""))&gt;0,"Replaced","Needs new version"),IF(AND(G430="Inform only",I430&lt;&gt;""),"Informed",IF(K430&lt;&gt;"","Confirmed",IF(I430="","Not sent",IF(TODAY()&gt;J430,"Overdue","Pending"))))))</f>
        <v/>
      </c>
      <c r="P430" s="37">
        <f>IF(O430&lt;&gt;"Confirmed","",IF(AND(G430="E-signature",L430&lt;&gt;"E-signature",L430&lt;&gt;"Policy software record"),"Needs e-signature",IF(AND(G430="Signature (paper or e-sign)",L430&lt;&gt;"E-signature",L430&lt;&gt;"Signed paper form",L430&lt;&gt;"Policy software record"),"Needs signature",IF(L430="","Add how confirmed",IF(M430="","Add proof link","Complete")))))</f>
        <v/>
      </c>
      <c r="Q430" s="43">
        <f>IF(O430="Overdue",DATEDIF(J430,TODAY(),"d"),"")</f>
        <v/>
      </c>
    </row>
    <row r="431">
      <c r="B431" s="37">
        <f>IF($A431="","",IFERROR(INDEX(People!$B:$B,MATCH($A431,People!$A:$A,0)),""))</f>
        <v/>
      </c>
      <c r="C431" s="37">
        <f>IF($A431="","",IFERROR(INDEX(People!$C:$C,MATCH($A431,People!$A:$A,0)),""))</f>
        <v/>
      </c>
      <c r="D431" s="37">
        <f>IF($A431="","",IFERROR(INDEX(People!$D:$D,MATCH($A431,People!$A:$A,0)),""))</f>
        <v/>
      </c>
      <c r="G431" s="37">
        <f>IF($E431="","",IFERROR(INDEX(Policies!$E:$E,MATCH($E431,Policies!$A:$A,0)),""))</f>
        <v/>
      </c>
      <c r="J431" s="41">
        <f>IF(OR(I431="",G431="Inform only"),"",I431+IFERROR(INDEX(Policies!$G:$G,MATCH(E431,Policies!$A:$A,0)),14))</f>
        <v/>
      </c>
      <c r="N431" s="37">
        <f>IF(OR(E431="",K431=""),"",IFERROR(INDEX(Policies!$H:$H,MATCH(E431,Policies!$A:$A,0))&amp;" (v"&amp;F431&amp;")",""))</f>
        <v/>
      </c>
      <c r="O431" s="37">
        <f>IF(A431="","",IF(AND(F431&lt;&gt;"",IFERROR(INDEX(Policies!$B:$B,MATCH(E431,Policies!$A:$A,0))&amp;"","")&lt;&gt;"",F431&amp;""&lt;&gt;IFERROR(INDEX(Policies!$B:$B,MATCH(E431,Policies!$A:$A,0))&amp;"","")),IF(COUNTIFS($A$4:$A$503,A431,$E$4:$E$503,E431,$F$4:$F$503,IFERROR(INDEX(Policies!$B:$B,MATCH(E431,Policies!$A:$A,0))&amp;"",""))&gt;0,"Replaced","Needs new version"),IF(AND(G431="Inform only",I431&lt;&gt;""),"Informed",IF(K431&lt;&gt;"","Confirmed",IF(I431="","Not sent",IF(TODAY()&gt;J431,"Overdue","Pending"))))))</f>
        <v/>
      </c>
      <c r="P431" s="37">
        <f>IF(O431&lt;&gt;"Confirmed","",IF(AND(G431="E-signature",L431&lt;&gt;"E-signature",L431&lt;&gt;"Policy software record"),"Needs e-signature",IF(AND(G431="Signature (paper or e-sign)",L431&lt;&gt;"E-signature",L431&lt;&gt;"Signed paper form",L431&lt;&gt;"Policy software record"),"Needs signature",IF(L431="","Add how confirmed",IF(M431="","Add proof link","Complete")))))</f>
        <v/>
      </c>
      <c r="Q431" s="43">
        <f>IF(O431="Overdue",DATEDIF(J431,TODAY(),"d"),"")</f>
        <v/>
      </c>
    </row>
    <row r="432">
      <c r="B432" s="37">
        <f>IF($A432="","",IFERROR(INDEX(People!$B:$B,MATCH($A432,People!$A:$A,0)),""))</f>
        <v/>
      </c>
      <c r="C432" s="37">
        <f>IF($A432="","",IFERROR(INDEX(People!$C:$C,MATCH($A432,People!$A:$A,0)),""))</f>
        <v/>
      </c>
      <c r="D432" s="37">
        <f>IF($A432="","",IFERROR(INDEX(People!$D:$D,MATCH($A432,People!$A:$A,0)),""))</f>
        <v/>
      </c>
      <c r="G432" s="37">
        <f>IF($E432="","",IFERROR(INDEX(Policies!$E:$E,MATCH($E432,Policies!$A:$A,0)),""))</f>
        <v/>
      </c>
      <c r="J432" s="41">
        <f>IF(OR(I432="",G432="Inform only"),"",I432+IFERROR(INDEX(Policies!$G:$G,MATCH(E432,Policies!$A:$A,0)),14))</f>
        <v/>
      </c>
      <c r="N432" s="37">
        <f>IF(OR(E432="",K432=""),"",IFERROR(INDEX(Policies!$H:$H,MATCH(E432,Policies!$A:$A,0))&amp;" (v"&amp;F432&amp;")",""))</f>
        <v/>
      </c>
      <c r="O432" s="37">
        <f>IF(A432="","",IF(AND(F432&lt;&gt;"",IFERROR(INDEX(Policies!$B:$B,MATCH(E432,Policies!$A:$A,0))&amp;"","")&lt;&gt;"",F432&amp;""&lt;&gt;IFERROR(INDEX(Policies!$B:$B,MATCH(E432,Policies!$A:$A,0))&amp;"","")),IF(COUNTIFS($A$4:$A$503,A432,$E$4:$E$503,E432,$F$4:$F$503,IFERROR(INDEX(Policies!$B:$B,MATCH(E432,Policies!$A:$A,0))&amp;"",""))&gt;0,"Replaced","Needs new version"),IF(AND(G432="Inform only",I432&lt;&gt;""),"Informed",IF(K432&lt;&gt;"","Confirmed",IF(I432="","Not sent",IF(TODAY()&gt;J432,"Overdue","Pending"))))))</f>
        <v/>
      </c>
      <c r="P432" s="37">
        <f>IF(O432&lt;&gt;"Confirmed","",IF(AND(G432="E-signature",L432&lt;&gt;"E-signature",L432&lt;&gt;"Policy software record"),"Needs e-signature",IF(AND(G432="Signature (paper or e-sign)",L432&lt;&gt;"E-signature",L432&lt;&gt;"Signed paper form",L432&lt;&gt;"Policy software record"),"Needs signature",IF(L432="","Add how confirmed",IF(M432="","Add proof link","Complete")))))</f>
        <v/>
      </c>
      <c r="Q432" s="43">
        <f>IF(O432="Overdue",DATEDIF(J432,TODAY(),"d"),"")</f>
        <v/>
      </c>
    </row>
    <row r="433">
      <c r="B433" s="37">
        <f>IF($A433="","",IFERROR(INDEX(People!$B:$B,MATCH($A433,People!$A:$A,0)),""))</f>
        <v/>
      </c>
      <c r="C433" s="37">
        <f>IF($A433="","",IFERROR(INDEX(People!$C:$C,MATCH($A433,People!$A:$A,0)),""))</f>
        <v/>
      </c>
      <c r="D433" s="37">
        <f>IF($A433="","",IFERROR(INDEX(People!$D:$D,MATCH($A433,People!$A:$A,0)),""))</f>
        <v/>
      </c>
      <c r="G433" s="37">
        <f>IF($E433="","",IFERROR(INDEX(Policies!$E:$E,MATCH($E433,Policies!$A:$A,0)),""))</f>
        <v/>
      </c>
      <c r="J433" s="41">
        <f>IF(OR(I433="",G433="Inform only"),"",I433+IFERROR(INDEX(Policies!$G:$G,MATCH(E433,Policies!$A:$A,0)),14))</f>
        <v/>
      </c>
      <c r="N433" s="37">
        <f>IF(OR(E433="",K433=""),"",IFERROR(INDEX(Policies!$H:$H,MATCH(E433,Policies!$A:$A,0))&amp;" (v"&amp;F433&amp;")",""))</f>
        <v/>
      </c>
      <c r="O433" s="37">
        <f>IF(A433="","",IF(AND(F433&lt;&gt;"",IFERROR(INDEX(Policies!$B:$B,MATCH(E433,Policies!$A:$A,0))&amp;"","")&lt;&gt;"",F433&amp;""&lt;&gt;IFERROR(INDEX(Policies!$B:$B,MATCH(E433,Policies!$A:$A,0))&amp;"","")),IF(COUNTIFS($A$4:$A$503,A433,$E$4:$E$503,E433,$F$4:$F$503,IFERROR(INDEX(Policies!$B:$B,MATCH(E433,Policies!$A:$A,0))&amp;"",""))&gt;0,"Replaced","Needs new version"),IF(AND(G433="Inform only",I433&lt;&gt;""),"Informed",IF(K433&lt;&gt;"","Confirmed",IF(I433="","Not sent",IF(TODAY()&gt;J433,"Overdue","Pending"))))))</f>
        <v/>
      </c>
      <c r="P433" s="37">
        <f>IF(O433&lt;&gt;"Confirmed","",IF(AND(G433="E-signature",L433&lt;&gt;"E-signature",L433&lt;&gt;"Policy software record"),"Needs e-signature",IF(AND(G433="Signature (paper or e-sign)",L433&lt;&gt;"E-signature",L433&lt;&gt;"Signed paper form",L433&lt;&gt;"Policy software record"),"Needs signature",IF(L433="","Add how confirmed",IF(M433="","Add proof link","Complete")))))</f>
        <v/>
      </c>
      <c r="Q433" s="43">
        <f>IF(O433="Overdue",DATEDIF(J433,TODAY(),"d"),"")</f>
        <v/>
      </c>
    </row>
    <row r="434">
      <c r="B434" s="37">
        <f>IF($A434="","",IFERROR(INDEX(People!$B:$B,MATCH($A434,People!$A:$A,0)),""))</f>
        <v/>
      </c>
      <c r="C434" s="37">
        <f>IF($A434="","",IFERROR(INDEX(People!$C:$C,MATCH($A434,People!$A:$A,0)),""))</f>
        <v/>
      </c>
      <c r="D434" s="37">
        <f>IF($A434="","",IFERROR(INDEX(People!$D:$D,MATCH($A434,People!$A:$A,0)),""))</f>
        <v/>
      </c>
      <c r="G434" s="37">
        <f>IF($E434="","",IFERROR(INDEX(Policies!$E:$E,MATCH($E434,Policies!$A:$A,0)),""))</f>
        <v/>
      </c>
      <c r="J434" s="41">
        <f>IF(OR(I434="",G434="Inform only"),"",I434+IFERROR(INDEX(Policies!$G:$G,MATCH(E434,Policies!$A:$A,0)),14))</f>
        <v/>
      </c>
      <c r="N434" s="37">
        <f>IF(OR(E434="",K434=""),"",IFERROR(INDEX(Policies!$H:$H,MATCH(E434,Policies!$A:$A,0))&amp;" (v"&amp;F434&amp;")",""))</f>
        <v/>
      </c>
      <c r="O434" s="37">
        <f>IF(A434="","",IF(AND(F434&lt;&gt;"",IFERROR(INDEX(Policies!$B:$B,MATCH(E434,Policies!$A:$A,0))&amp;"","")&lt;&gt;"",F434&amp;""&lt;&gt;IFERROR(INDEX(Policies!$B:$B,MATCH(E434,Policies!$A:$A,0))&amp;"","")),IF(COUNTIFS($A$4:$A$503,A434,$E$4:$E$503,E434,$F$4:$F$503,IFERROR(INDEX(Policies!$B:$B,MATCH(E434,Policies!$A:$A,0))&amp;"",""))&gt;0,"Replaced","Needs new version"),IF(AND(G434="Inform only",I434&lt;&gt;""),"Informed",IF(K434&lt;&gt;"","Confirmed",IF(I434="","Not sent",IF(TODAY()&gt;J434,"Overdue","Pending"))))))</f>
        <v/>
      </c>
      <c r="P434" s="37">
        <f>IF(O434&lt;&gt;"Confirmed","",IF(AND(G434="E-signature",L434&lt;&gt;"E-signature",L434&lt;&gt;"Policy software record"),"Needs e-signature",IF(AND(G434="Signature (paper or e-sign)",L434&lt;&gt;"E-signature",L434&lt;&gt;"Signed paper form",L434&lt;&gt;"Policy software record"),"Needs signature",IF(L434="","Add how confirmed",IF(M434="","Add proof link","Complete")))))</f>
        <v/>
      </c>
      <c r="Q434" s="43">
        <f>IF(O434="Overdue",DATEDIF(J434,TODAY(),"d"),"")</f>
        <v/>
      </c>
    </row>
    <row r="435">
      <c r="B435" s="37">
        <f>IF($A435="","",IFERROR(INDEX(People!$B:$B,MATCH($A435,People!$A:$A,0)),""))</f>
        <v/>
      </c>
      <c r="C435" s="37">
        <f>IF($A435="","",IFERROR(INDEX(People!$C:$C,MATCH($A435,People!$A:$A,0)),""))</f>
        <v/>
      </c>
      <c r="D435" s="37">
        <f>IF($A435="","",IFERROR(INDEX(People!$D:$D,MATCH($A435,People!$A:$A,0)),""))</f>
        <v/>
      </c>
      <c r="G435" s="37">
        <f>IF($E435="","",IFERROR(INDEX(Policies!$E:$E,MATCH($E435,Policies!$A:$A,0)),""))</f>
        <v/>
      </c>
      <c r="J435" s="41">
        <f>IF(OR(I435="",G435="Inform only"),"",I435+IFERROR(INDEX(Policies!$G:$G,MATCH(E435,Policies!$A:$A,0)),14))</f>
        <v/>
      </c>
      <c r="N435" s="37">
        <f>IF(OR(E435="",K435=""),"",IFERROR(INDEX(Policies!$H:$H,MATCH(E435,Policies!$A:$A,0))&amp;" (v"&amp;F435&amp;")",""))</f>
        <v/>
      </c>
      <c r="O435" s="37">
        <f>IF(A435="","",IF(AND(F435&lt;&gt;"",IFERROR(INDEX(Policies!$B:$B,MATCH(E435,Policies!$A:$A,0))&amp;"","")&lt;&gt;"",F435&amp;""&lt;&gt;IFERROR(INDEX(Policies!$B:$B,MATCH(E435,Policies!$A:$A,0))&amp;"","")),IF(COUNTIFS($A$4:$A$503,A435,$E$4:$E$503,E435,$F$4:$F$503,IFERROR(INDEX(Policies!$B:$B,MATCH(E435,Policies!$A:$A,0))&amp;"",""))&gt;0,"Replaced","Needs new version"),IF(AND(G435="Inform only",I435&lt;&gt;""),"Informed",IF(K435&lt;&gt;"","Confirmed",IF(I435="","Not sent",IF(TODAY()&gt;J435,"Overdue","Pending"))))))</f>
        <v/>
      </c>
      <c r="P435" s="37">
        <f>IF(O435&lt;&gt;"Confirmed","",IF(AND(G435="E-signature",L435&lt;&gt;"E-signature",L435&lt;&gt;"Policy software record"),"Needs e-signature",IF(AND(G435="Signature (paper or e-sign)",L435&lt;&gt;"E-signature",L435&lt;&gt;"Signed paper form",L435&lt;&gt;"Policy software record"),"Needs signature",IF(L435="","Add how confirmed",IF(M435="","Add proof link","Complete")))))</f>
        <v/>
      </c>
      <c r="Q435" s="43">
        <f>IF(O435="Overdue",DATEDIF(J435,TODAY(),"d"),"")</f>
        <v/>
      </c>
    </row>
    <row r="436">
      <c r="B436" s="37">
        <f>IF($A436="","",IFERROR(INDEX(People!$B:$B,MATCH($A436,People!$A:$A,0)),""))</f>
        <v/>
      </c>
      <c r="C436" s="37">
        <f>IF($A436="","",IFERROR(INDEX(People!$C:$C,MATCH($A436,People!$A:$A,0)),""))</f>
        <v/>
      </c>
      <c r="D436" s="37">
        <f>IF($A436="","",IFERROR(INDEX(People!$D:$D,MATCH($A436,People!$A:$A,0)),""))</f>
        <v/>
      </c>
      <c r="G436" s="37">
        <f>IF($E436="","",IFERROR(INDEX(Policies!$E:$E,MATCH($E436,Policies!$A:$A,0)),""))</f>
        <v/>
      </c>
      <c r="J436" s="41">
        <f>IF(OR(I436="",G436="Inform only"),"",I436+IFERROR(INDEX(Policies!$G:$G,MATCH(E436,Policies!$A:$A,0)),14))</f>
        <v/>
      </c>
      <c r="N436" s="37">
        <f>IF(OR(E436="",K436=""),"",IFERROR(INDEX(Policies!$H:$H,MATCH(E436,Policies!$A:$A,0))&amp;" (v"&amp;F436&amp;")",""))</f>
        <v/>
      </c>
      <c r="O436" s="37">
        <f>IF(A436="","",IF(AND(F436&lt;&gt;"",IFERROR(INDEX(Policies!$B:$B,MATCH(E436,Policies!$A:$A,0))&amp;"","")&lt;&gt;"",F436&amp;""&lt;&gt;IFERROR(INDEX(Policies!$B:$B,MATCH(E436,Policies!$A:$A,0))&amp;"","")),IF(COUNTIFS($A$4:$A$503,A436,$E$4:$E$503,E436,$F$4:$F$503,IFERROR(INDEX(Policies!$B:$B,MATCH(E436,Policies!$A:$A,0))&amp;"",""))&gt;0,"Replaced","Needs new version"),IF(AND(G436="Inform only",I436&lt;&gt;""),"Informed",IF(K436&lt;&gt;"","Confirmed",IF(I436="","Not sent",IF(TODAY()&gt;J436,"Overdue","Pending"))))))</f>
        <v/>
      </c>
      <c r="P436" s="37">
        <f>IF(O436&lt;&gt;"Confirmed","",IF(AND(G436="E-signature",L436&lt;&gt;"E-signature",L436&lt;&gt;"Policy software record"),"Needs e-signature",IF(AND(G436="Signature (paper or e-sign)",L436&lt;&gt;"E-signature",L436&lt;&gt;"Signed paper form",L436&lt;&gt;"Policy software record"),"Needs signature",IF(L436="","Add how confirmed",IF(M436="","Add proof link","Complete")))))</f>
        <v/>
      </c>
      <c r="Q436" s="43">
        <f>IF(O436="Overdue",DATEDIF(J436,TODAY(),"d"),"")</f>
        <v/>
      </c>
    </row>
    <row r="437">
      <c r="B437" s="37">
        <f>IF($A437="","",IFERROR(INDEX(People!$B:$B,MATCH($A437,People!$A:$A,0)),""))</f>
        <v/>
      </c>
      <c r="C437" s="37">
        <f>IF($A437="","",IFERROR(INDEX(People!$C:$C,MATCH($A437,People!$A:$A,0)),""))</f>
        <v/>
      </c>
      <c r="D437" s="37">
        <f>IF($A437="","",IFERROR(INDEX(People!$D:$D,MATCH($A437,People!$A:$A,0)),""))</f>
        <v/>
      </c>
      <c r="G437" s="37">
        <f>IF($E437="","",IFERROR(INDEX(Policies!$E:$E,MATCH($E437,Policies!$A:$A,0)),""))</f>
        <v/>
      </c>
      <c r="J437" s="41">
        <f>IF(OR(I437="",G437="Inform only"),"",I437+IFERROR(INDEX(Policies!$G:$G,MATCH(E437,Policies!$A:$A,0)),14))</f>
        <v/>
      </c>
      <c r="N437" s="37">
        <f>IF(OR(E437="",K437=""),"",IFERROR(INDEX(Policies!$H:$H,MATCH(E437,Policies!$A:$A,0))&amp;" (v"&amp;F437&amp;")",""))</f>
        <v/>
      </c>
      <c r="O437" s="37">
        <f>IF(A437="","",IF(AND(F437&lt;&gt;"",IFERROR(INDEX(Policies!$B:$B,MATCH(E437,Policies!$A:$A,0))&amp;"","")&lt;&gt;"",F437&amp;""&lt;&gt;IFERROR(INDEX(Policies!$B:$B,MATCH(E437,Policies!$A:$A,0))&amp;"","")),IF(COUNTIFS($A$4:$A$503,A437,$E$4:$E$503,E437,$F$4:$F$503,IFERROR(INDEX(Policies!$B:$B,MATCH(E437,Policies!$A:$A,0))&amp;"",""))&gt;0,"Replaced","Needs new version"),IF(AND(G437="Inform only",I437&lt;&gt;""),"Informed",IF(K437&lt;&gt;"","Confirmed",IF(I437="","Not sent",IF(TODAY()&gt;J437,"Overdue","Pending"))))))</f>
        <v/>
      </c>
      <c r="P437" s="37">
        <f>IF(O437&lt;&gt;"Confirmed","",IF(AND(G437="E-signature",L437&lt;&gt;"E-signature",L437&lt;&gt;"Policy software record"),"Needs e-signature",IF(AND(G437="Signature (paper or e-sign)",L437&lt;&gt;"E-signature",L437&lt;&gt;"Signed paper form",L437&lt;&gt;"Policy software record"),"Needs signature",IF(L437="","Add how confirmed",IF(M437="","Add proof link","Complete")))))</f>
        <v/>
      </c>
      <c r="Q437" s="43">
        <f>IF(O437="Overdue",DATEDIF(J437,TODAY(),"d"),"")</f>
        <v/>
      </c>
    </row>
    <row r="438">
      <c r="B438" s="37">
        <f>IF($A438="","",IFERROR(INDEX(People!$B:$B,MATCH($A438,People!$A:$A,0)),""))</f>
        <v/>
      </c>
      <c r="C438" s="37">
        <f>IF($A438="","",IFERROR(INDEX(People!$C:$C,MATCH($A438,People!$A:$A,0)),""))</f>
        <v/>
      </c>
      <c r="D438" s="37">
        <f>IF($A438="","",IFERROR(INDEX(People!$D:$D,MATCH($A438,People!$A:$A,0)),""))</f>
        <v/>
      </c>
      <c r="G438" s="37">
        <f>IF($E438="","",IFERROR(INDEX(Policies!$E:$E,MATCH($E438,Policies!$A:$A,0)),""))</f>
        <v/>
      </c>
      <c r="J438" s="41">
        <f>IF(OR(I438="",G438="Inform only"),"",I438+IFERROR(INDEX(Policies!$G:$G,MATCH(E438,Policies!$A:$A,0)),14))</f>
        <v/>
      </c>
      <c r="N438" s="37">
        <f>IF(OR(E438="",K438=""),"",IFERROR(INDEX(Policies!$H:$H,MATCH(E438,Policies!$A:$A,0))&amp;" (v"&amp;F438&amp;")",""))</f>
        <v/>
      </c>
      <c r="O438" s="37">
        <f>IF(A438="","",IF(AND(F438&lt;&gt;"",IFERROR(INDEX(Policies!$B:$B,MATCH(E438,Policies!$A:$A,0))&amp;"","")&lt;&gt;"",F438&amp;""&lt;&gt;IFERROR(INDEX(Policies!$B:$B,MATCH(E438,Policies!$A:$A,0))&amp;"","")),IF(COUNTIFS($A$4:$A$503,A438,$E$4:$E$503,E438,$F$4:$F$503,IFERROR(INDEX(Policies!$B:$B,MATCH(E438,Policies!$A:$A,0))&amp;"",""))&gt;0,"Replaced","Needs new version"),IF(AND(G438="Inform only",I438&lt;&gt;""),"Informed",IF(K438&lt;&gt;"","Confirmed",IF(I438="","Not sent",IF(TODAY()&gt;J438,"Overdue","Pending"))))))</f>
        <v/>
      </c>
      <c r="P438" s="37">
        <f>IF(O438&lt;&gt;"Confirmed","",IF(AND(G438="E-signature",L438&lt;&gt;"E-signature",L438&lt;&gt;"Policy software record"),"Needs e-signature",IF(AND(G438="Signature (paper or e-sign)",L438&lt;&gt;"E-signature",L438&lt;&gt;"Signed paper form",L438&lt;&gt;"Policy software record"),"Needs signature",IF(L438="","Add how confirmed",IF(M438="","Add proof link","Complete")))))</f>
        <v/>
      </c>
      <c r="Q438" s="43">
        <f>IF(O438="Overdue",DATEDIF(J438,TODAY(),"d"),"")</f>
        <v/>
      </c>
    </row>
    <row r="439">
      <c r="B439" s="37">
        <f>IF($A439="","",IFERROR(INDEX(People!$B:$B,MATCH($A439,People!$A:$A,0)),""))</f>
        <v/>
      </c>
      <c r="C439" s="37">
        <f>IF($A439="","",IFERROR(INDEX(People!$C:$C,MATCH($A439,People!$A:$A,0)),""))</f>
        <v/>
      </c>
      <c r="D439" s="37">
        <f>IF($A439="","",IFERROR(INDEX(People!$D:$D,MATCH($A439,People!$A:$A,0)),""))</f>
        <v/>
      </c>
      <c r="G439" s="37">
        <f>IF($E439="","",IFERROR(INDEX(Policies!$E:$E,MATCH($E439,Policies!$A:$A,0)),""))</f>
        <v/>
      </c>
      <c r="J439" s="41">
        <f>IF(OR(I439="",G439="Inform only"),"",I439+IFERROR(INDEX(Policies!$G:$G,MATCH(E439,Policies!$A:$A,0)),14))</f>
        <v/>
      </c>
      <c r="N439" s="37">
        <f>IF(OR(E439="",K439=""),"",IFERROR(INDEX(Policies!$H:$H,MATCH(E439,Policies!$A:$A,0))&amp;" (v"&amp;F439&amp;")",""))</f>
        <v/>
      </c>
      <c r="O439" s="37">
        <f>IF(A439="","",IF(AND(F439&lt;&gt;"",IFERROR(INDEX(Policies!$B:$B,MATCH(E439,Policies!$A:$A,0))&amp;"","")&lt;&gt;"",F439&amp;""&lt;&gt;IFERROR(INDEX(Policies!$B:$B,MATCH(E439,Policies!$A:$A,0))&amp;"","")),IF(COUNTIFS($A$4:$A$503,A439,$E$4:$E$503,E439,$F$4:$F$503,IFERROR(INDEX(Policies!$B:$B,MATCH(E439,Policies!$A:$A,0))&amp;"",""))&gt;0,"Replaced","Needs new version"),IF(AND(G439="Inform only",I439&lt;&gt;""),"Informed",IF(K439&lt;&gt;"","Confirmed",IF(I439="","Not sent",IF(TODAY()&gt;J439,"Overdue","Pending"))))))</f>
        <v/>
      </c>
      <c r="P439" s="37">
        <f>IF(O439&lt;&gt;"Confirmed","",IF(AND(G439="E-signature",L439&lt;&gt;"E-signature",L439&lt;&gt;"Policy software record"),"Needs e-signature",IF(AND(G439="Signature (paper or e-sign)",L439&lt;&gt;"E-signature",L439&lt;&gt;"Signed paper form",L439&lt;&gt;"Policy software record"),"Needs signature",IF(L439="","Add how confirmed",IF(M439="","Add proof link","Complete")))))</f>
        <v/>
      </c>
      <c r="Q439" s="43">
        <f>IF(O439="Overdue",DATEDIF(J439,TODAY(),"d"),"")</f>
        <v/>
      </c>
    </row>
    <row r="440">
      <c r="B440" s="37">
        <f>IF($A440="","",IFERROR(INDEX(People!$B:$B,MATCH($A440,People!$A:$A,0)),""))</f>
        <v/>
      </c>
      <c r="C440" s="37">
        <f>IF($A440="","",IFERROR(INDEX(People!$C:$C,MATCH($A440,People!$A:$A,0)),""))</f>
        <v/>
      </c>
      <c r="D440" s="37">
        <f>IF($A440="","",IFERROR(INDEX(People!$D:$D,MATCH($A440,People!$A:$A,0)),""))</f>
        <v/>
      </c>
      <c r="G440" s="37">
        <f>IF($E440="","",IFERROR(INDEX(Policies!$E:$E,MATCH($E440,Policies!$A:$A,0)),""))</f>
        <v/>
      </c>
      <c r="J440" s="41">
        <f>IF(OR(I440="",G440="Inform only"),"",I440+IFERROR(INDEX(Policies!$G:$G,MATCH(E440,Policies!$A:$A,0)),14))</f>
        <v/>
      </c>
      <c r="N440" s="37">
        <f>IF(OR(E440="",K440=""),"",IFERROR(INDEX(Policies!$H:$H,MATCH(E440,Policies!$A:$A,0))&amp;" (v"&amp;F440&amp;")",""))</f>
        <v/>
      </c>
      <c r="O440" s="37">
        <f>IF(A440="","",IF(AND(F440&lt;&gt;"",IFERROR(INDEX(Policies!$B:$B,MATCH(E440,Policies!$A:$A,0))&amp;"","")&lt;&gt;"",F440&amp;""&lt;&gt;IFERROR(INDEX(Policies!$B:$B,MATCH(E440,Policies!$A:$A,0))&amp;"","")),IF(COUNTIFS($A$4:$A$503,A440,$E$4:$E$503,E440,$F$4:$F$503,IFERROR(INDEX(Policies!$B:$B,MATCH(E440,Policies!$A:$A,0))&amp;"",""))&gt;0,"Replaced","Needs new version"),IF(AND(G440="Inform only",I440&lt;&gt;""),"Informed",IF(K440&lt;&gt;"","Confirmed",IF(I440="","Not sent",IF(TODAY()&gt;J440,"Overdue","Pending"))))))</f>
        <v/>
      </c>
      <c r="P440" s="37">
        <f>IF(O440&lt;&gt;"Confirmed","",IF(AND(G440="E-signature",L440&lt;&gt;"E-signature",L440&lt;&gt;"Policy software record"),"Needs e-signature",IF(AND(G440="Signature (paper or e-sign)",L440&lt;&gt;"E-signature",L440&lt;&gt;"Signed paper form",L440&lt;&gt;"Policy software record"),"Needs signature",IF(L440="","Add how confirmed",IF(M440="","Add proof link","Complete")))))</f>
        <v/>
      </c>
      <c r="Q440" s="43">
        <f>IF(O440="Overdue",DATEDIF(J440,TODAY(),"d"),"")</f>
        <v/>
      </c>
    </row>
    <row r="441">
      <c r="B441" s="37">
        <f>IF($A441="","",IFERROR(INDEX(People!$B:$B,MATCH($A441,People!$A:$A,0)),""))</f>
        <v/>
      </c>
      <c r="C441" s="37">
        <f>IF($A441="","",IFERROR(INDEX(People!$C:$C,MATCH($A441,People!$A:$A,0)),""))</f>
        <v/>
      </c>
      <c r="D441" s="37">
        <f>IF($A441="","",IFERROR(INDEX(People!$D:$D,MATCH($A441,People!$A:$A,0)),""))</f>
        <v/>
      </c>
      <c r="G441" s="37">
        <f>IF($E441="","",IFERROR(INDEX(Policies!$E:$E,MATCH($E441,Policies!$A:$A,0)),""))</f>
        <v/>
      </c>
      <c r="J441" s="41">
        <f>IF(OR(I441="",G441="Inform only"),"",I441+IFERROR(INDEX(Policies!$G:$G,MATCH(E441,Policies!$A:$A,0)),14))</f>
        <v/>
      </c>
      <c r="N441" s="37">
        <f>IF(OR(E441="",K441=""),"",IFERROR(INDEX(Policies!$H:$H,MATCH(E441,Policies!$A:$A,0))&amp;" (v"&amp;F441&amp;")",""))</f>
        <v/>
      </c>
      <c r="O441" s="37">
        <f>IF(A441="","",IF(AND(F441&lt;&gt;"",IFERROR(INDEX(Policies!$B:$B,MATCH(E441,Policies!$A:$A,0))&amp;"","")&lt;&gt;"",F441&amp;""&lt;&gt;IFERROR(INDEX(Policies!$B:$B,MATCH(E441,Policies!$A:$A,0))&amp;"","")),IF(COUNTIFS($A$4:$A$503,A441,$E$4:$E$503,E441,$F$4:$F$503,IFERROR(INDEX(Policies!$B:$B,MATCH(E441,Policies!$A:$A,0))&amp;"",""))&gt;0,"Replaced","Needs new version"),IF(AND(G441="Inform only",I441&lt;&gt;""),"Informed",IF(K441&lt;&gt;"","Confirmed",IF(I441="","Not sent",IF(TODAY()&gt;J441,"Overdue","Pending"))))))</f>
        <v/>
      </c>
      <c r="P441" s="37">
        <f>IF(O441&lt;&gt;"Confirmed","",IF(AND(G441="E-signature",L441&lt;&gt;"E-signature",L441&lt;&gt;"Policy software record"),"Needs e-signature",IF(AND(G441="Signature (paper or e-sign)",L441&lt;&gt;"E-signature",L441&lt;&gt;"Signed paper form",L441&lt;&gt;"Policy software record"),"Needs signature",IF(L441="","Add how confirmed",IF(M441="","Add proof link","Complete")))))</f>
        <v/>
      </c>
      <c r="Q441" s="43">
        <f>IF(O441="Overdue",DATEDIF(J441,TODAY(),"d"),"")</f>
        <v/>
      </c>
    </row>
    <row r="442">
      <c r="B442" s="37">
        <f>IF($A442="","",IFERROR(INDEX(People!$B:$B,MATCH($A442,People!$A:$A,0)),""))</f>
        <v/>
      </c>
      <c r="C442" s="37">
        <f>IF($A442="","",IFERROR(INDEX(People!$C:$C,MATCH($A442,People!$A:$A,0)),""))</f>
        <v/>
      </c>
      <c r="D442" s="37">
        <f>IF($A442="","",IFERROR(INDEX(People!$D:$D,MATCH($A442,People!$A:$A,0)),""))</f>
        <v/>
      </c>
      <c r="G442" s="37">
        <f>IF($E442="","",IFERROR(INDEX(Policies!$E:$E,MATCH($E442,Policies!$A:$A,0)),""))</f>
        <v/>
      </c>
      <c r="J442" s="41">
        <f>IF(OR(I442="",G442="Inform only"),"",I442+IFERROR(INDEX(Policies!$G:$G,MATCH(E442,Policies!$A:$A,0)),14))</f>
        <v/>
      </c>
      <c r="N442" s="37">
        <f>IF(OR(E442="",K442=""),"",IFERROR(INDEX(Policies!$H:$H,MATCH(E442,Policies!$A:$A,0))&amp;" (v"&amp;F442&amp;")",""))</f>
        <v/>
      </c>
      <c r="O442" s="37">
        <f>IF(A442="","",IF(AND(F442&lt;&gt;"",IFERROR(INDEX(Policies!$B:$B,MATCH(E442,Policies!$A:$A,0))&amp;"","")&lt;&gt;"",F442&amp;""&lt;&gt;IFERROR(INDEX(Policies!$B:$B,MATCH(E442,Policies!$A:$A,0))&amp;"","")),IF(COUNTIFS($A$4:$A$503,A442,$E$4:$E$503,E442,$F$4:$F$503,IFERROR(INDEX(Policies!$B:$B,MATCH(E442,Policies!$A:$A,0))&amp;"",""))&gt;0,"Replaced","Needs new version"),IF(AND(G442="Inform only",I442&lt;&gt;""),"Informed",IF(K442&lt;&gt;"","Confirmed",IF(I442="","Not sent",IF(TODAY()&gt;J442,"Overdue","Pending"))))))</f>
        <v/>
      </c>
      <c r="P442" s="37">
        <f>IF(O442&lt;&gt;"Confirmed","",IF(AND(G442="E-signature",L442&lt;&gt;"E-signature",L442&lt;&gt;"Policy software record"),"Needs e-signature",IF(AND(G442="Signature (paper or e-sign)",L442&lt;&gt;"E-signature",L442&lt;&gt;"Signed paper form",L442&lt;&gt;"Policy software record"),"Needs signature",IF(L442="","Add how confirmed",IF(M442="","Add proof link","Complete")))))</f>
        <v/>
      </c>
      <c r="Q442" s="43">
        <f>IF(O442="Overdue",DATEDIF(J442,TODAY(),"d"),"")</f>
        <v/>
      </c>
    </row>
    <row r="443">
      <c r="B443" s="37">
        <f>IF($A443="","",IFERROR(INDEX(People!$B:$B,MATCH($A443,People!$A:$A,0)),""))</f>
        <v/>
      </c>
      <c r="C443" s="37">
        <f>IF($A443="","",IFERROR(INDEX(People!$C:$C,MATCH($A443,People!$A:$A,0)),""))</f>
        <v/>
      </c>
      <c r="D443" s="37">
        <f>IF($A443="","",IFERROR(INDEX(People!$D:$D,MATCH($A443,People!$A:$A,0)),""))</f>
        <v/>
      </c>
      <c r="G443" s="37">
        <f>IF($E443="","",IFERROR(INDEX(Policies!$E:$E,MATCH($E443,Policies!$A:$A,0)),""))</f>
        <v/>
      </c>
      <c r="J443" s="41">
        <f>IF(OR(I443="",G443="Inform only"),"",I443+IFERROR(INDEX(Policies!$G:$G,MATCH(E443,Policies!$A:$A,0)),14))</f>
        <v/>
      </c>
      <c r="N443" s="37">
        <f>IF(OR(E443="",K443=""),"",IFERROR(INDEX(Policies!$H:$H,MATCH(E443,Policies!$A:$A,0))&amp;" (v"&amp;F443&amp;")",""))</f>
        <v/>
      </c>
      <c r="O443" s="37">
        <f>IF(A443="","",IF(AND(F443&lt;&gt;"",IFERROR(INDEX(Policies!$B:$B,MATCH(E443,Policies!$A:$A,0))&amp;"","")&lt;&gt;"",F443&amp;""&lt;&gt;IFERROR(INDEX(Policies!$B:$B,MATCH(E443,Policies!$A:$A,0))&amp;"","")),IF(COUNTIFS($A$4:$A$503,A443,$E$4:$E$503,E443,$F$4:$F$503,IFERROR(INDEX(Policies!$B:$B,MATCH(E443,Policies!$A:$A,0))&amp;"",""))&gt;0,"Replaced","Needs new version"),IF(AND(G443="Inform only",I443&lt;&gt;""),"Informed",IF(K443&lt;&gt;"","Confirmed",IF(I443="","Not sent",IF(TODAY()&gt;J443,"Overdue","Pending"))))))</f>
        <v/>
      </c>
      <c r="P443" s="37">
        <f>IF(O443&lt;&gt;"Confirmed","",IF(AND(G443="E-signature",L443&lt;&gt;"E-signature",L443&lt;&gt;"Policy software record"),"Needs e-signature",IF(AND(G443="Signature (paper or e-sign)",L443&lt;&gt;"E-signature",L443&lt;&gt;"Signed paper form",L443&lt;&gt;"Policy software record"),"Needs signature",IF(L443="","Add how confirmed",IF(M443="","Add proof link","Complete")))))</f>
        <v/>
      </c>
      <c r="Q443" s="43">
        <f>IF(O443="Overdue",DATEDIF(J443,TODAY(),"d"),"")</f>
        <v/>
      </c>
    </row>
    <row r="444">
      <c r="B444" s="37">
        <f>IF($A444="","",IFERROR(INDEX(People!$B:$B,MATCH($A444,People!$A:$A,0)),""))</f>
        <v/>
      </c>
      <c r="C444" s="37">
        <f>IF($A444="","",IFERROR(INDEX(People!$C:$C,MATCH($A444,People!$A:$A,0)),""))</f>
        <v/>
      </c>
      <c r="D444" s="37">
        <f>IF($A444="","",IFERROR(INDEX(People!$D:$D,MATCH($A444,People!$A:$A,0)),""))</f>
        <v/>
      </c>
      <c r="G444" s="37">
        <f>IF($E444="","",IFERROR(INDEX(Policies!$E:$E,MATCH($E444,Policies!$A:$A,0)),""))</f>
        <v/>
      </c>
      <c r="J444" s="41">
        <f>IF(OR(I444="",G444="Inform only"),"",I444+IFERROR(INDEX(Policies!$G:$G,MATCH(E444,Policies!$A:$A,0)),14))</f>
        <v/>
      </c>
      <c r="N444" s="37">
        <f>IF(OR(E444="",K444=""),"",IFERROR(INDEX(Policies!$H:$H,MATCH(E444,Policies!$A:$A,0))&amp;" (v"&amp;F444&amp;")",""))</f>
        <v/>
      </c>
      <c r="O444" s="37">
        <f>IF(A444="","",IF(AND(F444&lt;&gt;"",IFERROR(INDEX(Policies!$B:$B,MATCH(E444,Policies!$A:$A,0))&amp;"","")&lt;&gt;"",F444&amp;""&lt;&gt;IFERROR(INDEX(Policies!$B:$B,MATCH(E444,Policies!$A:$A,0))&amp;"","")),IF(COUNTIFS($A$4:$A$503,A444,$E$4:$E$503,E444,$F$4:$F$503,IFERROR(INDEX(Policies!$B:$B,MATCH(E444,Policies!$A:$A,0))&amp;"",""))&gt;0,"Replaced","Needs new version"),IF(AND(G444="Inform only",I444&lt;&gt;""),"Informed",IF(K444&lt;&gt;"","Confirmed",IF(I444="","Not sent",IF(TODAY()&gt;J444,"Overdue","Pending"))))))</f>
        <v/>
      </c>
      <c r="P444" s="37">
        <f>IF(O444&lt;&gt;"Confirmed","",IF(AND(G444="E-signature",L444&lt;&gt;"E-signature",L444&lt;&gt;"Policy software record"),"Needs e-signature",IF(AND(G444="Signature (paper or e-sign)",L444&lt;&gt;"E-signature",L444&lt;&gt;"Signed paper form",L444&lt;&gt;"Policy software record"),"Needs signature",IF(L444="","Add how confirmed",IF(M444="","Add proof link","Complete")))))</f>
        <v/>
      </c>
      <c r="Q444" s="43">
        <f>IF(O444="Overdue",DATEDIF(J444,TODAY(),"d"),"")</f>
        <v/>
      </c>
    </row>
    <row r="445">
      <c r="B445" s="37">
        <f>IF($A445="","",IFERROR(INDEX(People!$B:$B,MATCH($A445,People!$A:$A,0)),""))</f>
        <v/>
      </c>
      <c r="C445" s="37">
        <f>IF($A445="","",IFERROR(INDEX(People!$C:$C,MATCH($A445,People!$A:$A,0)),""))</f>
        <v/>
      </c>
      <c r="D445" s="37">
        <f>IF($A445="","",IFERROR(INDEX(People!$D:$D,MATCH($A445,People!$A:$A,0)),""))</f>
        <v/>
      </c>
      <c r="G445" s="37">
        <f>IF($E445="","",IFERROR(INDEX(Policies!$E:$E,MATCH($E445,Policies!$A:$A,0)),""))</f>
        <v/>
      </c>
      <c r="J445" s="41">
        <f>IF(OR(I445="",G445="Inform only"),"",I445+IFERROR(INDEX(Policies!$G:$G,MATCH(E445,Policies!$A:$A,0)),14))</f>
        <v/>
      </c>
      <c r="N445" s="37">
        <f>IF(OR(E445="",K445=""),"",IFERROR(INDEX(Policies!$H:$H,MATCH(E445,Policies!$A:$A,0))&amp;" (v"&amp;F445&amp;")",""))</f>
        <v/>
      </c>
      <c r="O445" s="37">
        <f>IF(A445="","",IF(AND(F445&lt;&gt;"",IFERROR(INDEX(Policies!$B:$B,MATCH(E445,Policies!$A:$A,0))&amp;"","")&lt;&gt;"",F445&amp;""&lt;&gt;IFERROR(INDEX(Policies!$B:$B,MATCH(E445,Policies!$A:$A,0))&amp;"","")),IF(COUNTIFS($A$4:$A$503,A445,$E$4:$E$503,E445,$F$4:$F$503,IFERROR(INDEX(Policies!$B:$B,MATCH(E445,Policies!$A:$A,0))&amp;"",""))&gt;0,"Replaced","Needs new version"),IF(AND(G445="Inform only",I445&lt;&gt;""),"Informed",IF(K445&lt;&gt;"","Confirmed",IF(I445="","Not sent",IF(TODAY()&gt;J445,"Overdue","Pending"))))))</f>
        <v/>
      </c>
      <c r="P445" s="37">
        <f>IF(O445&lt;&gt;"Confirmed","",IF(AND(G445="E-signature",L445&lt;&gt;"E-signature",L445&lt;&gt;"Policy software record"),"Needs e-signature",IF(AND(G445="Signature (paper or e-sign)",L445&lt;&gt;"E-signature",L445&lt;&gt;"Signed paper form",L445&lt;&gt;"Policy software record"),"Needs signature",IF(L445="","Add how confirmed",IF(M445="","Add proof link","Complete")))))</f>
        <v/>
      </c>
      <c r="Q445" s="43">
        <f>IF(O445="Overdue",DATEDIF(J445,TODAY(),"d"),"")</f>
        <v/>
      </c>
    </row>
    <row r="446">
      <c r="B446" s="37">
        <f>IF($A446="","",IFERROR(INDEX(People!$B:$B,MATCH($A446,People!$A:$A,0)),""))</f>
        <v/>
      </c>
      <c r="C446" s="37">
        <f>IF($A446="","",IFERROR(INDEX(People!$C:$C,MATCH($A446,People!$A:$A,0)),""))</f>
        <v/>
      </c>
      <c r="D446" s="37">
        <f>IF($A446="","",IFERROR(INDEX(People!$D:$D,MATCH($A446,People!$A:$A,0)),""))</f>
        <v/>
      </c>
      <c r="G446" s="37">
        <f>IF($E446="","",IFERROR(INDEX(Policies!$E:$E,MATCH($E446,Policies!$A:$A,0)),""))</f>
        <v/>
      </c>
      <c r="J446" s="41">
        <f>IF(OR(I446="",G446="Inform only"),"",I446+IFERROR(INDEX(Policies!$G:$G,MATCH(E446,Policies!$A:$A,0)),14))</f>
        <v/>
      </c>
      <c r="N446" s="37">
        <f>IF(OR(E446="",K446=""),"",IFERROR(INDEX(Policies!$H:$H,MATCH(E446,Policies!$A:$A,0))&amp;" (v"&amp;F446&amp;")",""))</f>
        <v/>
      </c>
      <c r="O446" s="37">
        <f>IF(A446="","",IF(AND(F446&lt;&gt;"",IFERROR(INDEX(Policies!$B:$B,MATCH(E446,Policies!$A:$A,0))&amp;"","")&lt;&gt;"",F446&amp;""&lt;&gt;IFERROR(INDEX(Policies!$B:$B,MATCH(E446,Policies!$A:$A,0))&amp;"","")),IF(COUNTIFS($A$4:$A$503,A446,$E$4:$E$503,E446,$F$4:$F$503,IFERROR(INDEX(Policies!$B:$B,MATCH(E446,Policies!$A:$A,0))&amp;"",""))&gt;0,"Replaced","Needs new version"),IF(AND(G446="Inform only",I446&lt;&gt;""),"Informed",IF(K446&lt;&gt;"","Confirmed",IF(I446="","Not sent",IF(TODAY()&gt;J446,"Overdue","Pending"))))))</f>
        <v/>
      </c>
      <c r="P446" s="37">
        <f>IF(O446&lt;&gt;"Confirmed","",IF(AND(G446="E-signature",L446&lt;&gt;"E-signature",L446&lt;&gt;"Policy software record"),"Needs e-signature",IF(AND(G446="Signature (paper or e-sign)",L446&lt;&gt;"E-signature",L446&lt;&gt;"Signed paper form",L446&lt;&gt;"Policy software record"),"Needs signature",IF(L446="","Add how confirmed",IF(M446="","Add proof link","Complete")))))</f>
        <v/>
      </c>
      <c r="Q446" s="43">
        <f>IF(O446="Overdue",DATEDIF(J446,TODAY(),"d"),"")</f>
        <v/>
      </c>
    </row>
    <row r="447">
      <c r="B447" s="37">
        <f>IF($A447="","",IFERROR(INDEX(People!$B:$B,MATCH($A447,People!$A:$A,0)),""))</f>
        <v/>
      </c>
      <c r="C447" s="37">
        <f>IF($A447="","",IFERROR(INDEX(People!$C:$C,MATCH($A447,People!$A:$A,0)),""))</f>
        <v/>
      </c>
      <c r="D447" s="37">
        <f>IF($A447="","",IFERROR(INDEX(People!$D:$D,MATCH($A447,People!$A:$A,0)),""))</f>
        <v/>
      </c>
      <c r="G447" s="37">
        <f>IF($E447="","",IFERROR(INDEX(Policies!$E:$E,MATCH($E447,Policies!$A:$A,0)),""))</f>
        <v/>
      </c>
      <c r="J447" s="41">
        <f>IF(OR(I447="",G447="Inform only"),"",I447+IFERROR(INDEX(Policies!$G:$G,MATCH(E447,Policies!$A:$A,0)),14))</f>
        <v/>
      </c>
      <c r="N447" s="37">
        <f>IF(OR(E447="",K447=""),"",IFERROR(INDEX(Policies!$H:$H,MATCH(E447,Policies!$A:$A,0))&amp;" (v"&amp;F447&amp;")",""))</f>
        <v/>
      </c>
      <c r="O447" s="37">
        <f>IF(A447="","",IF(AND(F447&lt;&gt;"",IFERROR(INDEX(Policies!$B:$B,MATCH(E447,Policies!$A:$A,0))&amp;"","")&lt;&gt;"",F447&amp;""&lt;&gt;IFERROR(INDEX(Policies!$B:$B,MATCH(E447,Policies!$A:$A,0))&amp;"","")),IF(COUNTIFS($A$4:$A$503,A447,$E$4:$E$503,E447,$F$4:$F$503,IFERROR(INDEX(Policies!$B:$B,MATCH(E447,Policies!$A:$A,0))&amp;"",""))&gt;0,"Replaced","Needs new version"),IF(AND(G447="Inform only",I447&lt;&gt;""),"Informed",IF(K447&lt;&gt;"","Confirmed",IF(I447="","Not sent",IF(TODAY()&gt;J447,"Overdue","Pending"))))))</f>
        <v/>
      </c>
      <c r="P447" s="37">
        <f>IF(O447&lt;&gt;"Confirmed","",IF(AND(G447="E-signature",L447&lt;&gt;"E-signature",L447&lt;&gt;"Policy software record"),"Needs e-signature",IF(AND(G447="Signature (paper or e-sign)",L447&lt;&gt;"E-signature",L447&lt;&gt;"Signed paper form",L447&lt;&gt;"Policy software record"),"Needs signature",IF(L447="","Add how confirmed",IF(M447="","Add proof link","Complete")))))</f>
        <v/>
      </c>
      <c r="Q447" s="43">
        <f>IF(O447="Overdue",DATEDIF(J447,TODAY(),"d"),"")</f>
        <v/>
      </c>
    </row>
    <row r="448">
      <c r="B448" s="37">
        <f>IF($A448="","",IFERROR(INDEX(People!$B:$B,MATCH($A448,People!$A:$A,0)),""))</f>
        <v/>
      </c>
      <c r="C448" s="37">
        <f>IF($A448="","",IFERROR(INDEX(People!$C:$C,MATCH($A448,People!$A:$A,0)),""))</f>
        <v/>
      </c>
      <c r="D448" s="37">
        <f>IF($A448="","",IFERROR(INDEX(People!$D:$D,MATCH($A448,People!$A:$A,0)),""))</f>
        <v/>
      </c>
      <c r="G448" s="37">
        <f>IF($E448="","",IFERROR(INDEX(Policies!$E:$E,MATCH($E448,Policies!$A:$A,0)),""))</f>
        <v/>
      </c>
      <c r="J448" s="41">
        <f>IF(OR(I448="",G448="Inform only"),"",I448+IFERROR(INDEX(Policies!$G:$G,MATCH(E448,Policies!$A:$A,0)),14))</f>
        <v/>
      </c>
      <c r="N448" s="37">
        <f>IF(OR(E448="",K448=""),"",IFERROR(INDEX(Policies!$H:$H,MATCH(E448,Policies!$A:$A,0))&amp;" (v"&amp;F448&amp;")",""))</f>
        <v/>
      </c>
      <c r="O448" s="37">
        <f>IF(A448="","",IF(AND(F448&lt;&gt;"",IFERROR(INDEX(Policies!$B:$B,MATCH(E448,Policies!$A:$A,0))&amp;"","")&lt;&gt;"",F448&amp;""&lt;&gt;IFERROR(INDEX(Policies!$B:$B,MATCH(E448,Policies!$A:$A,0))&amp;"","")),IF(COUNTIFS($A$4:$A$503,A448,$E$4:$E$503,E448,$F$4:$F$503,IFERROR(INDEX(Policies!$B:$B,MATCH(E448,Policies!$A:$A,0))&amp;"",""))&gt;0,"Replaced","Needs new version"),IF(AND(G448="Inform only",I448&lt;&gt;""),"Informed",IF(K448&lt;&gt;"","Confirmed",IF(I448="","Not sent",IF(TODAY()&gt;J448,"Overdue","Pending"))))))</f>
        <v/>
      </c>
      <c r="P448" s="37">
        <f>IF(O448&lt;&gt;"Confirmed","",IF(AND(G448="E-signature",L448&lt;&gt;"E-signature",L448&lt;&gt;"Policy software record"),"Needs e-signature",IF(AND(G448="Signature (paper or e-sign)",L448&lt;&gt;"E-signature",L448&lt;&gt;"Signed paper form",L448&lt;&gt;"Policy software record"),"Needs signature",IF(L448="","Add how confirmed",IF(M448="","Add proof link","Complete")))))</f>
        <v/>
      </c>
      <c r="Q448" s="43">
        <f>IF(O448="Overdue",DATEDIF(J448,TODAY(),"d"),"")</f>
        <v/>
      </c>
    </row>
    <row r="449">
      <c r="B449" s="37">
        <f>IF($A449="","",IFERROR(INDEX(People!$B:$B,MATCH($A449,People!$A:$A,0)),""))</f>
        <v/>
      </c>
      <c r="C449" s="37">
        <f>IF($A449="","",IFERROR(INDEX(People!$C:$C,MATCH($A449,People!$A:$A,0)),""))</f>
        <v/>
      </c>
      <c r="D449" s="37">
        <f>IF($A449="","",IFERROR(INDEX(People!$D:$D,MATCH($A449,People!$A:$A,0)),""))</f>
        <v/>
      </c>
      <c r="G449" s="37">
        <f>IF($E449="","",IFERROR(INDEX(Policies!$E:$E,MATCH($E449,Policies!$A:$A,0)),""))</f>
        <v/>
      </c>
      <c r="J449" s="41">
        <f>IF(OR(I449="",G449="Inform only"),"",I449+IFERROR(INDEX(Policies!$G:$G,MATCH(E449,Policies!$A:$A,0)),14))</f>
        <v/>
      </c>
      <c r="N449" s="37">
        <f>IF(OR(E449="",K449=""),"",IFERROR(INDEX(Policies!$H:$H,MATCH(E449,Policies!$A:$A,0))&amp;" (v"&amp;F449&amp;")",""))</f>
        <v/>
      </c>
      <c r="O449" s="37">
        <f>IF(A449="","",IF(AND(F449&lt;&gt;"",IFERROR(INDEX(Policies!$B:$B,MATCH(E449,Policies!$A:$A,0))&amp;"","")&lt;&gt;"",F449&amp;""&lt;&gt;IFERROR(INDEX(Policies!$B:$B,MATCH(E449,Policies!$A:$A,0))&amp;"","")),IF(COUNTIFS($A$4:$A$503,A449,$E$4:$E$503,E449,$F$4:$F$503,IFERROR(INDEX(Policies!$B:$B,MATCH(E449,Policies!$A:$A,0))&amp;"",""))&gt;0,"Replaced","Needs new version"),IF(AND(G449="Inform only",I449&lt;&gt;""),"Informed",IF(K449&lt;&gt;"","Confirmed",IF(I449="","Not sent",IF(TODAY()&gt;J449,"Overdue","Pending"))))))</f>
        <v/>
      </c>
      <c r="P449" s="37">
        <f>IF(O449&lt;&gt;"Confirmed","",IF(AND(G449="E-signature",L449&lt;&gt;"E-signature",L449&lt;&gt;"Policy software record"),"Needs e-signature",IF(AND(G449="Signature (paper or e-sign)",L449&lt;&gt;"E-signature",L449&lt;&gt;"Signed paper form",L449&lt;&gt;"Policy software record"),"Needs signature",IF(L449="","Add how confirmed",IF(M449="","Add proof link","Complete")))))</f>
        <v/>
      </c>
      <c r="Q449" s="43">
        <f>IF(O449="Overdue",DATEDIF(J449,TODAY(),"d"),"")</f>
        <v/>
      </c>
    </row>
    <row r="450">
      <c r="B450" s="37">
        <f>IF($A450="","",IFERROR(INDEX(People!$B:$B,MATCH($A450,People!$A:$A,0)),""))</f>
        <v/>
      </c>
      <c r="C450" s="37">
        <f>IF($A450="","",IFERROR(INDEX(People!$C:$C,MATCH($A450,People!$A:$A,0)),""))</f>
        <v/>
      </c>
      <c r="D450" s="37">
        <f>IF($A450="","",IFERROR(INDEX(People!$D:$D,MATCH($A450,People!$A:$A,0)),""))</f>
        <v/>
      </c>
      <c r="G450" s="37">
        <f>IF($E450="","",IFERROR(INDEX(Policies!$E:$E,MATCH($E450,Policies!$A:$A,0)),""))</f>
        <v/>
      </c>
      <c r="J450" s="41">
        <f>IF(OR(I450="",G450="Inform only"),"",I450+IFERROR(INDEX(Policies!$G:$G,MATCH(E450,Policies!$A:$A,0)),14))</f>
        <v/>
      </c>
      <c r="N450" s="37">
        <f>IF(OR(E450="",K450=""),"",IFERROR(INDEX(Policies!$H:$H,MATCH(E450,Policies!$A:$A,0))&amp;" (v"&amp;F450&amp;")",""))</f>
        <v/>
      </c>
      <c r="O450" s="37">
        <f>IF(A450="","",IF(AND(F450&lt;&gt;"",IFERROR(INDEX(Policies!$B:$B,MATCH(E450,Policies!$A:$A,0))&amp;"","")&lt;&gt;"",F450&amp;""&lt;&gt;IFERROR(INDEX(Policies!$B:$B,MATCH(E450,Policies!$A:$A,0))&amp;"","")),IF(COUNTIFS($A$4:$A$503,A450,$E$4:$E$503,E450,$F$4:$F$503,IFERROR(INDEX(Policies!$B:$B,MATCH(E450,Policies!$A:$A,0))&amp;"",""))&gt;0,"Replaced","Needs new version"),IF(AND(G450="Inform only",I450&lt;&gt;""),"Informed",IF(K450&lt;&gt;"","Confirmed",IF(I450="","Not sent",IF(TODAY()&gt;J450,"Overdue","Pending"))))))</f>
        <v/>
      </c>
      <c r="P450" s="37">
        <f>IF(O450&lt;&gt;"Confirmed","",IF(AND(G450="E-signature",L450&lt;&gt;"E-signature",L450&lt;&gt;"Policy software record"),"Needs e-signature",IF(AND(G450="Signature (paper or e-sign)",L450&lt;&gt;"E-signature",L450&lt;&gt;"Signed paper form",L450&lt;&gt;"Policy software record"),"Needs signature",IF(L450="","Add how confirmed",IF(M450="","Add proof link","Complete")))))</f>
        <v/>
      </c>
      <c r="Q450" s="43">
        <f>IF(O450="Overdue",DATEDIF(J450,TODAY(),"d"),"")</f>
        <v/>
      </c>
    </row>
    <row r="451">
      <c r="B451" s="37">
        <f>IF($A451="","",IFERROR(INDEX(People!$B:$B,MATCH($A451,People!$A:$A,0)),""))</f>
        <v/>
      </c>
      <c r="C451" s="37">
        <f>IF($A451="","",IFERROR(INDEX(People!$C:$C,MATCH($A451,People!$A:$A,0)),""))</f>
        <v/>
      </c>
      <c r="D451" s="37">
        <f>IF($A451="","",IFERROR(INDEX(People!$D:$D,MATCH($A451,People!$A:$A,0)),""))</f>
        <v/>
      </c>
      <c r="G451" s="37">
        <f>IF($E451="","",IFERROR(INDEX(Policies!$E:$E,MATCH($E451,Policies!$A:$A,0)),""))</f>
        <v/>
      </c>
      <c r="J451" s="41">
        <f>IF(OR(I451="",G451="Inform only"),"",I451+IFERROR(INDEX(Policies!$G:$G,MATCH(E451,Policies!$A:$A,0)),14))</f>
        <v/>
      </c>
      <c r="N451" s="37">
        <f>IF(OR(E451="",K451=""),"",IFERROR(INDEX(Policies!$H:$H,MATCH(E451,Policies!$A:$A,0))&amp;" (v"&amp;F451&amp;")",""))</f>
        <v/>
      </c>
      <c r="O451" s="37">
        <f>IF(A451="","",IF(AND(F451&lt;&gt;"",IFERROR(INDEX(Policies!$B:$B,MATCH(E451,Policies!$A:$A,0))&amp;"","")&lt;&gt;"",F451&amp;""&lt;&gt;IFERROR(INDEX(Policies!$B:$B,MATCH(E451,Policies!$A:$A,0))&amp;"","")),IF(COUNTIFS($A$4:$A$503,A451,$E$4:$E$503,E451,$F$4:$F$503,IFERROR(INDEX(Policies!$B:$B,MATCH(E451,Policies!$A:$A,0))&amp;"",""))&gt;0,"Replaced","Needs new version"),IF(AND(G451="Inform only",I451&lt;&gt;""),"Informed",IF(K451&lt;&gt;"","Confirmed",IF(I451="","Not sent",IF(TODAY()&gt;J451,"Overdue","Pending"))))))</f>
        <v/>
      </c>
      <c r="P451" s="37">
        <f>IF(O451&lt;&gt;"Confirmed","",IF(AND(G451="E-signature",L451&lt;&gt;"E-signature",L451&lt;&gt;"Policy software record"),"Needs e-signature",IF(AND(G451="Signature (paper or e-sign)",L451&lt;&gt;"E-signature",L451&lt;&gt;"Signed paper form",L451&lt;&gt;"Policy software record"),"Needs signature",IF(L451="","Add how confirmed",IF(M451="","Add proof link","Complete")))))</f>
        <v/>
      </c>
      <c r="Q451" s="43">
        <f>IF(O451="Overdue",DATEDIF(J451,TODAY(),"d"),"")</f>
        <v/>
      </c>
    </row>
    <row r="452">
      <c r="B452" s="37">
        <f>IF($A452="","",IFERROR(INDEX(People!$B:$B,MATCH($A452,People!$A:$A,0)),""))</f>
        <v/>
      </c>
      <c r="C452" s="37">
        <f>IF($A452="","",IFERROR(INDEX(People!$C:$C,MATCH($A452,People!$A:$A,0)),""))</f>
        <v/>
      </c>
      <c r="D452" s="37">
        <f>IF($A452="","",IFERROR(INDEX(People!$D:$D,MATCH($A452,People!$A:$A,0)),""))</f>
        <v/>
      </c>
      <c r="G452" s="37">
        <f>IF($E452="","",IFERROR(INDEX(Policies!$E:$E,MATCH($E452,Policies!$A:$A,0)),""))</f>
        <v/>
      </c>
      <c r="J452" s="41">
        <f>IF(OR(I452="",G452="Inform only"),"",I452+IFERROR(INDEX(Policies!$G:$G,MATCH(E452,Policies!$A:$A,0)),14))</f>
        <v/>
      </c>
      <c r="N452" s="37">
        <f>IF(OR(E452="",K452=""),"",IFERROR(INDEX(Policies!$H:$H,MATCH(E452,Policies!$A:$A,0))&amp;" (v"&amp;F452&amp;")",""))</f>
        <v/>
      </c>
      <c r="O452" s="37">
        <f>IF(A452="","",IF(AND(F452&lt;&gt;"",IFERROR(INDEX(Policies!$B:$B,MATCH(E452,Policies!$A:$A,0))&amp;"","")&lt;&gt;"",F452&amp;""&lt;&gt;IFERROR(INDEX(Policies!$B:$B,MATCH(E452,Policies!$A:$A,0))&amp;"","")),IF(COUNTIFS($A$4:$A$503,A452,$E$4:$E$503,E452,$F$4:$F$503,IFERROR(INDEX(Policies!$B:$B,MATCH(E452,Policies!$A:$A,0))&amp;"",""))&gt;0,"Replaced","Needs new version"),IF(AND(G452="Inform only",I452&lt;&gt;""),"Informed",IF(K452&lt;&gt;"","Confirmed",IF(I452="","Not sent",IF(TODAY()&gt;J452,"Overdue","Pending"))))))</f>
        <v/>
      </c>
      <c r="P452" s="37">
        <f>IF(O452&lt;&gt;"Confirmed","",IF(AND(G452="E-signature",L452&lt;&gt;"E-signature",L452&lt;&gt;"Policy software record"),"Needs e-signature",IF(AND(G452="Signature (paper or e-sign)",L452&lt;&gt;"E-signature",L452&lt;&gt;"Signed paper form",L452&lt;&gt;"Policy software record"),"Needs signature",IF(L452="","Add how confirmed",IF(M452="","Add proof link","Complete")))))</f>
        <v/>
      </c>
      <c r="Q452" s="43">
        <f>IF(O452="Overdue",DATEDIF(J452,TODAY(),"d"),"")</f>
        <v/>
      </c>
    </row>
    <row r="453">
      <c r="B453" s="37">
        <f>IF($A453="","",IFERROR(INDEX(People!$B:$B,MATCH($A453,People!$A:$A,0)),""))</f>
        <v/>
      </c>
      <c r="C453" s="37">
        <f>IF($A453="","",IFERROR(INDEX(People!$C:$C,MATCH($A453,People!$A:$A,0)),""))</f>
        <v/>
      </c>
      <c r="D453" s="37">
        <f>IF($A453="","",IFERROR(INDEX(People!$D:$D,MATCH($A453,People!$A:$A,0)),""))</f>
        <v/>
      </c>
      <c r="G453" s="37">
        <f>IF($E453="","",IFERROR(INDEX(Policies!$E:$E,MATCH($E453,Policies!$A:$A,0)),""))</f>
        <v/>
      </c>
      <c r="J453" s="41">
        <f>IF(OR(I453="",G453="Inform only"),"",I453+IFERROR(INDEX(Policies!$G:$G,MATCH(E453,Policies!$A:$A,0)),14))</f>
        <v/>
      </c>
      <c r="N453" s="37">
        <f>IF(OR(E453="",K453=""),"",IFERROR(INDEX(Policies!$H:$H,MATCH(E453,Policies!$A:$A,0))&amp;" (v"&amp;F453&amp;")",""))</f>
        <v/>
      </c>
      <c r="O453" s="37">
        <f>IF(A453="","",IF(AND(F453&lt;&gt;"",IFERROR(INDEX(Policies!$B:$B,MATCH(E453,Policies!$A:$A,0))&amp;"","")&lt;&gt;"",F453&amp;""&lt;&gt;IFERROR(INDEX(Policies!$B:$B,MATCH(E453,Policies!$A:$A,0))&amp;"","")),IF(COUNTIFS($A$4:$A$503,A453,$E$4:$E$503,E453,$F$4:$F$503,IFERROR(INDEX(Policies!$B:$B,MATCH(E453,Policies!$A:$A,0))&amp;"",""))&gt;0,"Replaced","Needs new version"),IF(AND(G453="Inform only",I453&lt;&gt;""),"Informed",IF(K453&lt;&gt;"","Confirmed",IF(I453="","Not sent",IF(TODAY()&gt;J453,"Overdue","Pending"))))))</f>
        <v/>
      </c>
      <c r="P453" s="37">
        <f>IF(O453&lt;&gt;"Confirmed","",IF(AND(G453="E-signature",L453&lt;&gt;"E-signature",L453&lt;&gt;"Policy software record"),"Needs e-signature",IF(AND(G453="Signature (paper or e-sign)",L453&lt;&gt;"E-signature",L453&lt;&gt;"Signed paper form",L453&lt;&gt;"Policy software record"),"Needs signature",IF(L453="","Add how confirmed",IF(M453="","Add proof link","Complete")))))</f>
        <v/>
      </c>
      <c r="Q453" s="43">
        <f>IF(O453="Overdue",DATEDIF(J453,TODAY(),"d"),"")</f>
        <v/>
      </c>
    </row>
    <row r="454">
      <c r="B454" s="37">
        <f>IF($A454="","",IFERROR(INDEX(People!$B:$B,MATCH($A454,People!$A:$A,0)),""))</f>
        <v/>
      </c>
      <c r="C454" s="37">
        <f>IF($A454="","",IFERROR(INDEX(People!$C:$C,MATCH($A454,People!$A:$A,0)),""))</f>
        <v/>
      </c>
      <c r="D454" s="37">
        <f>IF($A454="","",IFERROR(INDEX(People!$D:$D,MATCH($A454,People!$A:$A,0)),""))</f>
        <v/>
      </c>
      <c r="G454" s="37">
        <f>IF($E454="","",IFERROR(INDEX(Policies!$E:$E,MATCH($E454,Policies!$A:$A,0)),""))</f>
        <v/>
      </c>
      <c r="J454" s="41">
        <f>IF(OR(I454="",G454="Inform only"),"",I454+IFERROR(INDEX(Policies!$G:$G,MATCH(E454,Policies!$A:$A,0)),14))</f>
        <v/>
      </c>
      <c r="N454" s="37">
        <f>IF(OR(E454="",K454=""),"",IFERROR(INDEX(Policies!$H:$H,MATCH(E454,Policies!$A:$A,0))&amp;" (v"&amp;F454&amp;")",""))</f>
        <v/>
      </c>
      <c r="O454" s="37">
        <f>IF(A454="","",IF(AND(F454&lt;&gt;"",IFERROR(INDEX(Policies!$B:$B,MATCH(E454,Policies!$A:$A,0))&amp;"","")&lt;&gt;"",F454&amp;""&lt;&gt;IFERROR(INDEX(Policies!$B:$B,MATCH(E454,Policies!$A:$A,0))&amp;"","")),IF(COUNTIFS($A$4:$A$503,A454,$E$4:$E$503,E454,$F$4:$F$503,IFERROR(INDEX(Policies!$B:$B,MATCH(E454,Policies!$A:$A,0))&amp;"",""))&gt;0,"Replaced","Needs new version"),IF(AND(G454="Inform only",I454&lt;&gt;""),"Informed",IF(K454&lt;&gt;"","Confirmed",IF(I454="","Not sent",IF(TODAY()&gt;J454,"Overdue","Pending"))))))</f>
        <v/>
      </c>
      <c r="P454" s="37">
        <f>IF(O454&lt;&gt;"Confirmed","",IF(AND(G454="E-signature",L454&lt;&gt;"E-signature",L454&lt;&gt;"Policy software record"),"Needs e-signature",IF(AND(G454="Signature (paper or e-sign)",L454&lt;&gt;"E-signature",L454&lt;&gt;"Signed paper form",L454&lt;&gt;"Policy software record"),"Needs signature",IF(L454="","Add how confirmed",IF(M454="","Add proof link","Complete")))))</f>
        <v/>
      </c>
      <c r="Q454" s="43">
        <f>IF(O454="Overdue",DATEDIF(J454,TODAY(),"d"),"")</f>
        <v/>
      </c>
    </row>
    <row r="455">
      <c r="B455" s="37">
        <f>IF($A455="","",IFERROR(INDEX(People!$B:$B,MATCH($A455,People!$A:$A,0)),""))</f>
        <v/>
      </c>
      <c r="C455" s="37">
        <f>IF($A455="","",IFERROR(INDEX(People!$C:$C,MATCH($A455,People!$A:$A,0)),""))</f>
        <v/>
      </c>
      <c r="D455" s="37">
        <f>IF($A455="","",IFERROR(INDEX(People!$D:$D,MATCH($A455,People!$A:$A,0)),""))</f>
        <v/>
      </c>
      <c r="G455" s="37">
        <f>IF($E455="","",IFERROR(INDEX(Policies!$E:$E,MATCH($E455,Policies!$A:$A,0)),""))</f>
        <v/>
      </c>
      <c r="J455" s="41">
        <f>IF(OR(I455="",G455="Inform only"),"",I455+IFERROR(INDEX(Policies!$G:$G,MATCH(E455,Policies!$A:$A,0)),14))</f>
        <v/>
      </c>
      <c r="N455" s="37">
        <f>IF(OR(E455="",K455=""),"",IFERROR(INDEX(Policies!$H:$H,MATCH(E455,Policies!$A:$A,0))&amp;" (v"&amp;F455&amp;")",""))</f>
        <v/>
      </c>
      <c r="O455" s="37">
        <f>IF(A455="","",IF(AND(F455&lt;&gt;"",IFERROR(INDEX(Policies!$B:$B,MATCH(E455,Policies!$A:$A,0))&amp;"","")&lt;&gt;"",F455&amp;""&lt;&gt;IFERROR(INDEX(Policies!$B:$B,MATCH(E455,Policies!$A:$A,0))&amp;"","")),IF(COUNTIFS($A$4:$A$503,A455,$E$4:$E$503,E455,$F$4:$F$503,IFERROR(INDEX(Policies!$B:$B,MATCH(E455,Policies!$A:$A,0))&amp;"",""))&gt;0,"Replaced","Needs new version"),IF(AND(G455="Inform only",I455&lt;&gt;""),"Informed",IF(K455&lt;&gt;"","Confirmed",IF(I455="","Not sent",IF(TODAY()&gt;J455,"Overdue","Pending"))))))</f>
        <v/>
      </c>
      <c r="P455" s="37">
        <f>IF(O455&lt;&gt;"Confirmed","",IF(AND(G455="E-signature",L455&lt;&gt;"E-signature",L455&lt;&gt;"Policy software record"),"Needs e-signature",IF(AND(G455="Signature (paper or e-sign)",L455&lt;&gt;"E-signature",L455&lt;&gt;"Signed paper form",L455&lt;&gt;"Policy software record"),"Needs signature",IF(L455="","Add how confirmed",IF(M455="","Add proof link","Complete")))))</f>
        <v/>
      </c>
      <c r="Q455" s="43">
        <f>IF(O455="Overdue",DATEDIF(J455,TODAY(),"d"),"")</f>
        <v/>
      </c>
    </row>
    <row r="456">
      <c r="B456" s="37">
        <f>IF($A456="","",IFERROR(INDEX(People!$B:$B,MATCH($A456,People!$A:$A,0)),""))</f>
        <v/>
      </c>
      <c r="C456" s="37">
        <f>IF($A456="","",IFERROR(INDEX(People!$C:$C,MATCH($A456,People!$A:$A,0)),""))</f>
        <v/>
      </c>
      <c r="D456" s="37">
        <f>IF($A456="","",IFERROR(INDEX(People!$D:$D,MATCH($A456,People!$A:$A,0)),""))</f>
        <v/>
      </c>
      <c r="G456" s="37">
        <f>IF($E456="","",IFERROR(INDEX(Policies!$E:$E,MATCH($E456,Policies!$A:$A,0)),""))</f>
        <v/>
      </c>
      <c r="J456" s="41">
        <f>IF(OR(I456="",G456="Inform only"),"",I456+IFERROR(INDEX(Policies!$G:$G,MATCH(E456,Policies!$A:$A,0)),14))</f>
        <v/>
      </c>
      <c r="N456" s="37">
        <f>IF(OR(E456="",K456=""),"",IFERROR(INDEX(Policies!$H:$H,MATCH(E456,Policies!$A:$A,0))&amp;" (v"&amp;F456&amp;")",""))</f>
        <v/>
      </c>
      <c r="O456" s="37">
        <f>IF(A456="","",IF(AND(F456&lt;&gt;"",IFERROR(INDEX(Policies!$B:$B,MATCH(E456,Policies!$A:$A,0))&amp;"","")&lt;&gt;"",F456&amp;""&lt;&gt;IFERROR(INDEX(Policies!$B:$B,MATCH(E456,Policies!$A:$A,0))&amp;"","")),IF(COUNTIFS($A$4:$A$503,A456,$E$4:$E$503,E456,$F$4:$F$503,IFERROR(INDEX(Policies!$B:$B,MATCH(E456,Policies!$A:$A,0))&amp;"",""))&gt;0,"Replaced","Needs new version"),IF(AND(G456="Inform only",I456&lt;&gt;""),"Informed",IF(K456&lt;&gt;"","Confirmed",IF(I456="","Not sent",IF(TODAY()&gt;J456,"Overdue","Pending"))))))</f>
        <v/>
      </c>
      <c r="P456" s="37">
        <f>IF(O456&lt;&gt;"Confirmed","",IF(AND(G456="E-signature",L456&lt;&gt;"E-signature",L456&lt;&gt;"Policy software record"),"Needs e-signature",IF(AND(G456="Signature (paper or e-sign)",L456&lt;&gt;"E-signature",L456&lt;&gt;"Signed paper form",L456&lt;&gt;"Policy software record"),"Needs signature",IF(L456="","Add how confirmed",IF(M456="","Add proof link","Complete")))))</f>
        <v/>
      </c>
      <c r="Q456" s="43">
        <f>IF(O456="Overdue",DATEDIF(J456,TODAY(),"d"),"")</f>
        <v/>
      </c>
    </row>
    <row r="457">
      <c r="B457" s="37">
        <f>IF($A457="","",IFERROR(INDEX(People!$B:$B,MATCH($A457,People!$A:$A,0)),""))</f>
        <v/>
      </c>
      <c r="C457" s="37">
        <f>IF($A457="","",IFERROR(INDEX(People!$C:$C,MATCH($A457,People!$A:$A,0)),""))</f>
        <v/>
      </c>
      <c r="D457" s="37">
        <f>IF($A457="","",IFERROR(INDEX(People!$D:$D,MATCH($A457,People!$A:$A,0)),""))</f>
        <v/>
      </c>
      <c r="G457" s="37">
        <f>IF($E457="","",IFERROR(INDEX(Policies!$E:$E,MATCH($E457,Policies!$A:$A,0)),""))</f>
        <v/>
      </c>
      <c r="J457" s="41">
        <f>IF(OR(I457="",G457="Inform only"),"",I457+IFERROR(INDEX(Policies!$G:$G,MATCH(E457,Policies!$A:$A,0)),14))</f>
        <v/>
      </c>
      <c r="N457" s="37">
        <f>IF(OR(E457="",K457=""),"",IFERROR(INDEX(Policies!$H:$H,MATCH(E457,Policies!$A:$A,0))&amp;" (v"&amp;F457&amp;")",""))</f>
        <v/>
      </c>
      <c r="O457" s="37">
        <f>IF(A457="","",IF(AND(F457&lt;&gt;"",IFERROR(INDEX(Policies!$B:$B,MATCH(E457,Policies!$A:$A,0))&amp;"","")&lt;&gt;"",F457&amp;""&lt;&gt;IFERROR(INDEX(Policies!$B:$B,MATCH(E457,Policies!$A:$A,0))&amp;"","")),IF(COUNTIFS($A$4:$A$503,A457,$E$4:$E$503,E457,$F$4:$F$503,IFERROR(INDEX(Policies!$B:$B,MATCH(E457,Policies!$A:$A,0))&amp;"",""))&gt;0,"Replaced","Needs new version"),IF(AND(G457="Inform only",I457&lt;&gt;""),"Informed",IF(K457&lt;&gt;"","Confirmed",IF(I457="","Not sent",IF(TODAY()&gt;J457,"Overdue","Pending"))))))</f>
        <v/>
      </c>
      <c r="P457" s="37">
        <f>IF(O457&lt;&gt;"Confirmed","",IF(AND(G457="E-signature",L457&lt;&gt;"E-signature",L457&lt;&gt;"Policy software record"),"Needs e-signature",IF(AND(G457="Signature (paper or e-sign)",L457&lt;&gt;"E-signature",L457&lt;&gt;"Signed paper form",L457&lt;&gt;"Policy software record"),"Needs signature",IF(L457="","Add how confirmed",IF(M457="","Add proof link","Complete")))))</f>
        <v/>
      </c>
      <c r="Q457" s="43">
        <f>IF(O457="Overdue",DATEDIF(J457,TODAY(),"d"),"")</f>
        <v/>
      </c>
    </row>
    <row r="458">
      <c r="B458" s="37">
        <f>IF($A458="","",IFERROR(INDEX(People!$B:$B,MATCH($A458,People!$A:$A,0)),""))</f>
        <v/>
      </c>
      <c r="C458" s="37">
        <f>IF($A458="","",IFERROR(INDEX(People!$C:$C,MATCH($A458,People!$A:$A,0)),""))</f>
        <v/>
      </c>
      <c r="D458" s="37">
        <f>IF($A458="","",IFERROR(INDEX(People!$D:$D,MATCH($A458,People!$A:$A,0)),""))</f>
        <v/>
      </c>
      <c r="G458" s="37">
        <f>IF($E458="","",IFERROR(INDEX(Policies!$E:$E,MATCH($E458,Policies!$A:$A,0)),""))</f>
        <v/>
      </c>
      <c r="J458" s="41">
        <f>IF(OR(I458="",G458="Inform only"),"",I458+IFERROR(INDEX(Policies!$G:$G,MATCH(E458,Policies!$A:$A,0)),14))</f>
        <v/>
      </c>
      <c r="N458" s="37">
        <f>IF(OR(E458="",K458=""),"",IFERROR(INDEX(Policies!$H:$H,MATCH(E458,Policies!$A:$A,0))&amp;" (v"&amp;F458&amp;")",""))</f>
        <v/>
      </c>
      <c r="O458" s="37">
        <f>IF(A458="","",IF(AND(F458&lt;&gt;"",IFERROR(INDEX(Policies!$B:$B,MATCH(E458,Policies!$A:$A,0))&amp;"","")&lt;&gt;"",F458&amp;""&lt;&gt;IFERROR(INDEX(Policies!$B:$B,MATCH(E458,Policies!$A:$A,0))&amp;"","")),IF(COUNTIFS($A$4:$A$503,A458,$E$4:$E$503,E458,$F$4:$F$503,IFERROR(INDEX(Policies!$B:$B,MATCH(E458,Policies!$A:$A,0))&amp;"",""))&gt;0,"Replaced","Needs new version"),IF(AND(G458="Inform only",I458&lt;&gt;""),"Informed",IF(K458&lt;&gt;"","Confirmed",IF(I458="","Not sent",IF(TODAY()&gt;J458,"Overdue","Pending"))))))</f>
        <v/>
      </c>
      <c r="P458" s="37">
        <f>IF(O458&lt;&gt;"Confirmed","",IF(AND(G458="E-signature",L458&lt;&gt;"E-signature",L458&lt;&gt;"Policy software record"),"Needs e-signature",IF(AND(G458="Signature (paper or e-sign)",L458&lt;&gt;"E-signature",L458&lt;&gt;"Signed paper form",L458&lt;&gt;"Policy software record"),"Needs signature",IF(L458="","Add how confirmed",IF(M458="","Add proof link","Complete")))))</f>
        <v/>
      </c>
      <c r="Q458" s="43">
        <f>IF(O458="Overdue",DATEDIF(J458,TODAY(),"d"),"")</f>
        <v/>
      </c>
    </row>
    <row r="459">
      <c r="B459" s="37">
        <f>IF($A459="","",IFERROR(INDEX(People!$B:$B,MATCH($A459,People!$A:$A,0)),""))</f>
        <v/>
      </c>
      <c r="C459" s="37">
        <f>IF($A459="","",IFERROR(INDEX(People!$C:$C,MATCH($A459,People!$A:$A,0)),""))</f>
        <v/>
      </c>
      <c r="D459" s="37">
        <f>IF($A459="","",IFERROR(INDEX(People!$D:$D,MATCH($A459,People!$A:$A,0)),""))</f>
        <v/>
      </c>
      <c r="G459" s="37">
        <f>IF($E459="","",IFERROR(INDEX(Policies!$E:$E,MATCH($E459,Policies!$A:$A,0)),""))</f>
        <v/>
      </c>
      <c r="J459" s="41">
        <f>IF(OR(I459="",G459="Inform only"),"",I459+IFERROR(INDEX(Policies!$G:$G,MATCH(E459,Policies!$A:$A,0)),14))</f>
        <v/>
      </c>
      <c r="N459" s="37">
        <f>IF(OR(E459="",K459=""),"",IFERROR(INDEX(Policies!$H:$H,MATCH(E459,Policies!$A:$A,0))&amp;" (v"&amp;F459&amp;")",""))</f>
        <v/>
      </c>
      <c r="O459" s="37">
        <f>IF(A459="","",IF(AND(F459&lt;&gt;"",IFERROR(INDEX(Policies!$B:$B,MATCH(E459,Policies!$A:$A,0))&amp;"","")&lt;&gt;"",F459&amp;""&lt;&gt;IFERROR(INDEX(Policies!$B:$B,MATCH(E459,Policies!$A:$A,0))&amp;"","")),IF(COUNTIFS($A$4:$A$503,A459,$E$4:$E$503,E459,$F$4:$F$503,IFERROR(INDEX(Policies!$B:$B,MATCH(E459,Policies!$A:$A,0))&amp;"",""))&gt;0,"Replaced","Needs new version"),IF(AND(G459="Inform only",I459&lt;&gt;""),"Informed",IF(K459&lt;&gt;"","Confirmed",IF(I459="","Not sent",IF(TODAY()&gt;J459,"Overdue","Pending"))))))</f>
        <v/>
      </c>
      <c r="P459" s="37">
        <f>IF(O459&lt;&gt;"Confirmed","",IF(AND(G459="E-signature",L459&lt;&gt;"E-signature",L459&lt;&gt;"Policy software record"),"Needs e-signature",IF(AND(G459="Signature (paper or e-sign)",L459&lt;&gt;"E-signature",L459&lt;&gt;"Signed paper form",L459&lt;&gt;"Policy software record"),"Needs signature",IF(L459="","Add how confirmed",IF(M459="","Add proof link","Complete")))))</f>
        <v/>
      </c>
      <c r="Q459" s="43">
        <f>IF(O459="Overdue",DATEDIF(J459,TODAY(),"d"),"")</f>
        <v/>
      </c>
    </row>
    <row r="460">
      <c r="B460" s="37">
        <f>IF($A460="","",IFERROR(INDEX(People!$B:$B,MATCH($A460,People!$A:$A,0)),""))</f>
        <v/>
      </c>
      <c r="C460" s="37">
        <f>IF($A460="","",IFERROR(INDEX(People!$C:$C,MATCH($A460,People!$A:$A,0)),""))</f>
        <v/>
      </c>
      <c r="D460" s="37">
        <f>IF($A460="","",IFERROR(INDEX(People!$D:$D,MATCH($A460,People!$A:$A,0)),""))</f>
        <v/>
      </c>
      <c r="G460" s="37">
        <f>IF($E460="","",IFERROR(INDEX(Policies!$E:$E,MATCH($E460,Policies!$A:$A,0)),""))</f>
        <v/>
      </c>
      <c r="J460" s="41">
        <f>IF(OR(I460="",G460="Inform only"),"",I460+IFERROR(INDEX(Policies!$G:$G,MATCH(E460,Policies!$A:$A,0)),14))</f>
        <v/>
      </c>
      <c r="N460" s="37">
        <f>IF(OR(E460="",K460=""),"",IFERROR(INDEX(Policies!$H:$H,MATCH(E460,Policies!$A:$A,0))&amp;" (v"&amp;F460&amp;")",""))</f>
        <v/>
      </c>
      <c r="O460" s="37">
        <f>IF(A460="","",IF(AND(F460&lt;&gt;"",IFERROR(INDEX(Policies!$B:$B,MATCH(E460,Policies!$A:$A,0))&amp;"","")&lt;&gt;"",F460&amp;""&lt;&gt;IFERROR(INDEX(Policies!$B:$B,MATCH(E460,Policies!$A:$A,0))&amp;"","")),IF(COUNTIFS($A$4:$A$503,A460,$E$4:$E$503,E460,$F$4:$F$503,IFERROR(INDEX(Policies!$B:$B,MATCH(E460,Policies!$A:$A,0))&amp;"",""))&gt;0,"Replaced","Needs new version"),IF(AND(G460="Inform only",I460&lt;&gt;""),"Informed",IF(K460&lt;&gt;"","Confirmed",IF(I460="","Not sent",IF(TODAY()&gt;J460,"Overdue","Pending"))))))</f>
        <v/>
      </c>
      <c r="P460" s="37">
        <f>IF(O460&lt;&gt;"Confirmed","",IF(AND(G460="E-signature",L460&lt;&gt;"E-signature",L460&lt;&gt;"Policy software record"),"Needs e-signature",IF(AND(G460="Signature (paper or e-sign)",L460&lt;&gt;"E-signature",L460&lt;&gt;"Signed paper form",L460&lt;&gt;"Policy software record"),"Needs signature",IF(L460="","Add how confirmed",IF(M460="","Add proof link","Complete")))))</f>
        <v/>
      </c>
      <c r="Q460" s="43">
        <f>IF(O460="Overdue",DATEDIF(J460,TODAY(),"d"),"")</f>
        <v/>
      </c>
    </row>
    <row r="461">
      <c r="B461" s="37">
        <f>IF($A461="","",IFERROR(INDEX(People!$B:$B,MATCH($A461,People!$A:$A,0)),""))</f>
        <v/>
      </c>
      <c r="C461" s="37">
        <f>IF($A461="","",IFERROR(INDEX(People!$C:$C,MATCH($A461,People!$A:$A,0)),""))</f>
        <v/>
      </c>
      <c r="D461" s="37">
        <f>IF($A461="","",IFERROR(INDEX(People!$D:$D,MATCH($A461,People!$A:$A,0)),""))</f>
        <v/>
      </c>
      <c r="G461" s="37">
        <f>IF($E461="","",IFERROR(INDEX(Policies!$E:$E,MATCH($E461,Policies!$A:$A,0)),""))</f>
        <v/>
      </c>
      <c r="J461" s="41">
        <f>IF(OR(I461="",G461="Inform only"),"",I461+IFERROR(INDEX(Policies!$G:$G,MATCH(E461,Policies!$A:$A,0)),14))</f>
        <v/>
      </c>
      <c r="N461" s="37">
        <f>IF(OR(E461="",K461=""),"",IFERROR(INDEX(Policies!$H:$H,MATCH(E461,Policies!$A:$A,0))&amp;" (v"&amp;F461&amp;")",""))</f>
        <v/>
      </c>
      <c r="O461" s="37">
        <f>IF(A461="","",IF(AND(F461&lt;&gt;"",IFERROR(INDEX(Policies!$B:$B,MATCH(E461,Policies!$A:$A,0))&amp;"","")&lt;&gt;"",F461&amp;""&lt;&gt;IFERROR(INDEX(Policies!$B:$B,MATCH(E461,Policies!$A:$A,0))&amp;"","")),IF(COUNTIFS($A$4:$A$503,A461,$E$4:$E$503,E461,$F$4:$F$503,IFERROR(INDEX(Policies!$B:$B,MATCH(E461,Policies!$A:$A,0))&amp;"",""))&gt;0,"Replaced","Needs new version"),IF(AND(G461="Inform only",I461&lt;&gt;""),"Informed",IF(K461&lt;&gt;"","Confirmed",IF(I461="","Not sent",IF(TODAY()&gt;J461,"Overdue","Pending"))))))</f>
        <v/>
      </c>
      <c r="P461" s="37">
        <f>IF(O461&lt;&gt;"Confirmed","",IF(AND(G461="E-signature",L461&lt;&gt;"E-signature",L461&lt;&gt;"Policy software record"),"Needs e-signature",IF(AND(G461="Signature (paper or e-sign)",L461&lt;&gt;"E-signature",L461&lt;&gt;"Signed paper form",L461&lt;&gt;"Policy software record"),"Needs signature",IF(L461="","Add how confirmed",IF(M461="","Add proof link","Complete")))))</f>
        <v/>
      </c>
      <c r="Q461" s="43">
        <f>IF(O461="Overdue",DATEDIF(J461,TODAY(),"d"),"")</f>
        <v/>
      </c>
    </row>
    <row r="462">
      <c r="B462" s="37">
        <f>IF($A462="","",IFERROR(INDEX(People!$B:$B,MATCH($A462,People!$A:$A,0)),""))</f>
        <v/>
      </c>
      <c r="C462" s="37">
        <f>IF($A462="","",IFERROR(INDEX(People!$C:$C,MATCH($A462,People!$A:$A,0)),""))</f>
        <v/>
      </c>
      <c r="D462" s="37">
        <f>IF($A462="","",IFERROR(INDEX(People!$D:$D,MATCH($A462,People!$A:$A,0)),""))</f>
        <v/>
      </c>
      <c r="G462" s="37">
        <f>IF($E462="","",IFERROR(INDEX(Policies!$E:$E,MATCH($E462,Policies!$A:$A,0)),""))</f>
        <v/>
      </c>
      <c r="J462" s="41">
        <f>IF(OR(I462="",G462="Inform only"),"",I462+IFERROR(INDEX(Policies!$G:$G,MATCH(E462,Policies!$A:$A,0)),14))</f>
        <v/>
      </c>
      <c r="N462" s="37">
        <f>IF(OR(E462="",K462=""),"",IFERROR(INDEX(Policies!$H:$H,MATCH(E462,Policies!$A:$A,0))&amp;" (v"&amp;F462&amp;")",""))</f>
        <v/>
      </c>
      <c r="O462" s="37">
        <f>IF(A462="","",IF(AND(F462&lt;&gt;"",IFERROR(INDEX(Policies!$B:$B,MATCH(E462,Policies!$A:$A,0))&amp;"","")&lt;&gt;"",F462&amp;""&lt;&gt;IFERROR(INDEX(Policies!$B:$B,MATCH(E462,Policies!$A:$A,0))&amp;"","")),IF(COUNTIFS($A$4:$A$503,A462,$E$4:$E$503,E462,$F$4:$F$503,IFERROR(INDEX(Policies!$B:$B,MATCH(E462,Policies!$A:$A,0))&amp;"",""))&gt;0,"Replaced","Needs new version"),IF(AND(G462="Inform only",I462&lt;&gt;""),"Informed",IF(K462&lt;&gt;"","Confirmed",IF(I462="","Not sent",IF(TODAY()&gt;J462,"Overdue","Pending"))))))</f>
        <v/>
      </c>
      <c r="P462" s="37">
        <f>IF(O462&lt;&gt;"Confirmed","",IF(AND(G462="E-signature",L462&lt;&gt;"E-signature",L462&lt;&gt;"Policy software record"),"Needs e-signature",IF(AND(G462="Signature (paper or e-sign)",L462&lt;&gt;"E-signature",L462&lt;&gt;"Signed paper form",L462&lt;&gt;"Policy software record"),"Needs signature",IF(L462="","Add how confirmed",IF(M462="","Add proof link","Complete")))))</f>
        <v/>
      </c>
      <c r="Q462" s="43">
        <f>IF(O462="Overdue",DATEDIF(J462,TODAY(),"d"),"")</f>
        <v/>
      </c>
    </row>
    <row r="463">
      <c r="B463" s="37">
        <f>IF($A463="","",IFERROR(INDEX(People!$B:$B,MATCH($A463,People!$A:$A,0)),""))</f>
        <v/>
      </c>
      <c r="C463" s="37">
        <f>IF($A463="","",IFERROR(INDEX(People!$C:$C,MATCH($A463,People!$A:$A,0)),""))</f>
        <v/>
      </c>
      <c r="D463" s="37">
        <f>IF($A463="","",IFERROR(INDEX(People!$D:$D,MATCH($A463,People!$A:$A,0)),""))</f>
        <v/>
      </c>
      <c r="G463" s="37">
        <f>IF($E463="","",IFERROR(INDEX(Policies!$E:$E,MATCH($E463,Policies!$A:$A,0)),""))</f>
        <v/>
      </c>
      <c r="J463" s="41">
        <f>IF(OR(I463="",G463="Inform only"),"",I463+IFERROR(INDEX(Policies!$G:$G,MATCH(E463,Policies!$A:$A,0)),14))</f>
        <v/>
      </c>
      <c r="N463" s="37">
        <f>IF(OR(E463="",K463=""),"",IFERROR(INDEX(Policies!$H:$H,MATCH(E463,Policies!$A:$A,0))&amp;" (v"&amp;F463&amp;")",""))</f>
        <v/>
      </c>
      <c r="O463" s="37">
        <f>IF(A463="","",IF(AND(F463&lt;&gt;"",IFERROR(INDEX(Policies!$B:$B,MATCH(E463,Policies!$A:$A,0))&amp;"","")&lt;&gt;"",F463&amp;""&lt;&gt;IFERROR(INDEX(Policies!$B:$B,MATCH(E463,Policies!$A:$A,0))&amp;"","")),IF(COUNTIFS($A$4:$A$503,A463,$E$4:$E$503,E463,$F$4:$F$503,IFERROR(INDEX(Policies!$B:$B,MATCH(E463,Policies!$A:$A,0))&amp;"",""))&gt;0,"Replaced","Needs new version"),IF(AND(G463="Inform only",I463&lt;&gt;""),"Informed",IF(K463&lt;&gt;"","Confirmed",IF(I463="","Not sent",IF(TODAY()&gt;J463,"Overdue","Pending"))))))</f>
        <v/>
      </c>
      <c r="P463" s="37">
        <f>IF(O463&lt;&gt;"Confirmed","",IF(AND(G463="E-signature",L463&lt;&gt;"E-signature",L463&lt;&gt;"Policy software record"),"Needs e-signature",IF(AND(G463="Signature (paper or e-sign)",L463&lt;&gt;"E-signature",L463&lt;&gt;"Signed paper form",L463&lt;&gt;"Policy software record"),"Needs signature",IF(L463="","Add how confirmed",IF(M463="","Add proof link","Complete")))))</f>
        <v/>
      </c>
      <c r="Q463" s="43">
        <f>IF(O463="Overdue",DATEDIF(J463,TODAY(),"d"),"")</f>
        <v/>
      </c>
    </row>
    <row r="464">
      <c r="B464" s="37">
        <f>IF($A464="","",IFERROR(INDEX(People!$B:$B,MATCH($A464,People!$A:$A,0)),""))</f>
        <v/>
      </c>
      <c r="C464" s="37">
        <f>IF($A464="","",IFERROR(INDEX(People!$C:$C,MATCH($A464,People!$A:$A,0)),""))</f>
        <v/>
      </c>
      <c r="D464" s="37">
        <f>IF($A464="","",IFERROR(INDEX(People!$D:$D,MATCH($A464,People!$A:$A,0)),""))</f>
        <v/>
      </c>
      <c r="G464" s="37">
        <f>IF($E464="","",IFERROR(INDEX(Policies!$E:$E,MATCH($E464,Policies!$A:$A,0)),""))</f>
        <v/>
      </c>
      <c r="J464" s="41">
        <f>IF(OR(I464="",G464="Inform only"),"",I464+IFERROR(INDEX(Policies!$G:$G,MATCH(E464,Policies!$A:$A,0)),14))</f>
        <v/>
      </c>
      <c r="N464" s="37">
        <f>IF(OR(E464="",K464=""),"",IFERROR(INDEX(Policies!$H:$H,MATCH(E464,Policies!$A:$A,0))&amp;" (v"&amp;F464&amp;")",""))</f>
        <v/>
      </c>
      <c r="O464" s="37">
        <f>IF(A464="","",IF(AND(F464&lt;&gt;"",IFERROR(INDEX(Policies!$B:$B,MATCH(E464,Policies!$A:$A,0))&amp;"","")&lt;&gt;"",F464&amp;""&lt;&gt;IFERROR(INDEX(Policies!$B:$B,MATCH(E464,Policies!$A:$A,0))&amp;"","")),IF(COUNTIFS($A$4:$A$503,A464,$E$4:$E$503,E464,$F$4:$F$503,IFERROR(INDEX(Policies!$B:$B,MATCH(E464,Policies!$A:$A,0))&amp;"",""))&gt;0,"Replaced","Needs new version"),IF(AND(G464="Inform only",I464&lt;&gt;""),"Informed",IF(K464&lt;&gt;"","Confirmed",IF(I464="","Not sent",IF(TODAY()&gt;J464,"Overdue","Pending"))))))</f>
        <v/>
      </c>
      <c r="P464" s="37">
        <f>IF(O464&lt;&gt;"Confirmed","",IF(AND(G464="E-signature",L464&lt;&gt;"E-signature",L464&lt;&gt;"Policy software record"),"Needs e-signature",IF(AND(G464="Signature (paper or e-sign)",L464&lt;&gt;"E-signature",L464&lt;&gt;"Signed paper form",L464&lt;&gt;"Policy software record"),"Needs signature",IF(L464="","Add how confirmed",IF(M464="","Add proof link","Complete")))))</f>
        <v/>
      </c>
      <c r="Q464" s="43">
        <f>IF(O464="Overdue",DATEDIF(J464,TODAY(),"d"),"")</f>
        <v/>
      </c>
    </row>
    <row r="465">
      <c r="B465" s="37">
        <f>IF($A465="","",IFERROR(INDEX(People!$B:$B,MATCH($A465,People!$A:$A,0)),""))</f>
        <v/>
      </c>
      <c r="C465" s="37">
        <f>IF($A465="","",IFERROR(INDEX(People!$C:$C,MATCH($A465,People!$A:$A,0)),""))</f>
        <v/>
      </c>
      <c r="D465" s="37">
        <f>IF($A465="","",IFERROR(INDEX(People!$D:$D,MATCH($A465,People!$A:$A,0)),""))</f>
        <v/>
      </c>
      <c r="G465" s="37">
        <f>IF($E465="","",IFERROR(INDEX(Policies!$E:$E,MATCH($E465,Policies!$A:$A,0)),""))</f>
        <v/>
      </c>
      <c r="J465" s="41">
        <f>IF(OR(I465="",G465="Inform only"),"",I465+IFERROR(INDEX(Policies!$G:$G,MATCH(E465,Policies!$A:$A,0)),14))</f>
        <v/>
      </c>
      <c r="N465" s="37">
        <f>IF(OR(E465="",K465=""),"",IFERROR(INDEX(Policies!$H:$H,MATCH(E465,Policies!$A:$A,0))&amp;" (v"&amp;F465&amp;")",""))</f>
        <v/>
      </c>
      <c r="O465" s="37">
        <f>IF(A465="","",IF(AND(F465&lt;&gt;"",IFERROR(INDEX(Policies!$B:$B,MATCH(E465,Policies!$A:$A,0))&amp;"","")&lt;&gt;"",F465&amp;""&lt;&gt;IFERROR(INDEX(Policies!$B:$B,MATCH(E465,Policies!$A:$A,0))&amp;"","")),IF(COUNTIFS($A$4:$A$503,A465,$E$4:$E$503,E465,$F$4:$F$503,IFERROR(INDEX(Policies!$B:$B,MATCH(E465,Policies!$A:$A,0))&amp;"",""))&gt;0,"Replaced","Needs new version"),IF(AND(G465="Inform only",I465&lt;&gt;""),"Informed",IF(K465&lt;&gt;"","Confirmed",IF(I465="","Not sent",IF(TODAY()&gt;J465,"Overdue","Pending"))))))</f>
        <v/>
      </c>
      <c r="P465" s="37">
        <f>IF(O465&lt;&gt;"Confirmed","",IF(AND(G465="E-signature",L465&lt;&gt;"E-signature",L465&lt;&gt;"Policy software record"),"Needs e-signature",IF(AND(G465="Signature (paper or e-sign)",L465&lt;&gt;"E-signature",L465&lt;&gt;"Signed paper form",L465&lt;&gt;"Policy software record"),"Needs signature",IF(L465="","Add how confirmed",IF(M465="","Add proof link","Complete")))))</f>
        <v/>
      </c>
      <c r="Q465" s="43">
        <f>IF(O465="Overdue",DATEDIF(J465,TODAY(),"d"),"")</f>
        <v/>
      </c>
    </row>
    <row r="466">
      <c r="B466" s="37">
        <f>IF($A466="","",IFERROR(INDEX(People!$B:$B,MATCH($A466,People!$A:$A,0)),""))</f>
        <v/>
      </c>
      <c r="C466" s="37">
        <f>IF($A466="","",IFERROR(INDEX(People!$C:$C,MATCH($A466,People!$A:$A,0)),""))</f>
        <v/>
      </c>
      <c r="D466" s="37">
        <f>IF($A466="","",IFERROR(INDEX(People!$D:$D,MATCH($A466,People!$A:$A,0)),""))</f>
        <v/>
      </c>
      <c r="G466" s="37">
        <f>IF($E466="","",IFERROR(INDEX(Policies!$E:$E,MATCH($E466,Policies!$A:$A,0)),""))</f>
        <v/>
      </c>
      <c r="J466" s="41">
        <f>IF(OR(I466="",G466="Inform only"),"",I466+IFERROR(INDEX(Policies!$G:$G,MATCH(E466,Policies!$A:$A,0)),14))</f>
        <v/>
      </c>
      <c r="N466" s="37">
        <f>IF(OR(E466="",K466=""),"",IFERROR(INDEX(Policies!$H:$H,MATCH(E466,Policies!$A:$A,0))&amp;" (v"&amp;F466&amp;")",""))</f>
        <v/>
      </c>
      <c r="O466" s="37">
        <f>IF(A466="","",IF(AND(F466&lt;&gt;"",IFERROR(INDEX(Policies!$B:$B,MATCH(E466,Policies!$A:$A,0))&amp;"","")&lt;&gt;"",F466&amp;""&lt;&gt;IFERROR(INDEX(Policies!$B:$B,MATCH(E466,Policies!$A:$A,0))&amp;"","")),IF(COUNTIFS($A$4:$A$503,A466,$E$4:$E$503,E466,$F$4:$F$503,IFERROR(INDEX(Policies!$B:$B,MATCH(E466,Policies!$A:$A,0))&amp;"",""))&gt;0,"Replaced","Needs new version"),IF(AND(G466="Inform only",I466&lt;&gt;""),"Informed",IF(K466&lt;&gt;"","Confirmed",IF(I466="","Not sent",IF(TODAY()&gt;J466,"Overdue","Pending"))))))</f>
        <v/>
      </c>
      <c r="P466" s="37">
        <f>IF(O466&lt;&gt;"Confirmed","",IF(AND(G466="E-signature",L466&lt;&gt;"E-signature",L466&lt;&gt;"Policy software record"),"Needs e-signature",IF(AND(G466="Signature (paper or e-sign)",L466&lt;&gt;"E-signature",L466&lt;&gt;"Signed paper form",L466&lt;&gt;"Policy software record"),"Needs signature",IF(L466="","Add how confirmed",IF(M466="","Add proof link","Complete")))))</f>
        <v/>
      </c>
      <c r="Q466" s="43">
        <f>IF(O466="Overdue",DATEDIF(J466,TODAY(),"d"),"")</f>
        <v/>
      </c>
    </row>
    <row r="467">
      <c r="B467" s="37">
        <f>IF($A467="","",IFERROR(INDEX(People!$B:$B,MATCH($A467,People!$A:$A,0)),""))</f>
        <v/>
      </c>
      <c r="C467" s="37">
        <f>IF($A467="","",IFERROR(INDEX(People!$C:$C,MATCH($A467,People!$A:$A,0)),""))</f>
        <v/>
      </c>
      <c r="D467" s="37">
        <f>IF($A467="","",IFERROR(INDEX(People!$D:$D,MATCH($A467,People!$A:$A,0)),""))</f>
        <v/>
      </c>
      <c r="G467" s="37">
        <f>IF($E467="","",IFERROR(INDEX(Policies!$E:$E,MATCH($E467,Policies!$A:$A,0)),""))</f>
        <v/>
      </c>
      <c r="J467" s="41">
        <f>IF(OR(I467="",G467="Inform only"),"",I467+IFERROR(INDEX(Policies!$G:$G,MATCH(E467,Policies!$A:$A,0)),14))</f>
        <v/>
      </c>
      <c r="N467" s="37">
        <f>IF(OR(E467="",K467=""),"",IFERROR(INDEX(Policies!$H:$H,MATCH(E467,Policies!$A:$A,0))&amp;" (v"&amp;F467&amp;")",""))</f>
        <v/>
      </c>
      <c r="O467" s="37">
        <f>IF(A467="","",IF(AND(F467&lt;&gt;"",IFERROR(INDEX(Policies!$B:$B,MATCH(E467,Policies!$A:$A,0))&amp;"","")&lt;&gt;"",F467&amp;""&lt;&gt;IFERROR(INDEX(Policies!$B:$B,MATCH(E467,Policies!$A:$A,0))&amp;"","")),IF(COUNTIFS($A$4:$A$503,A467,$E$4:$E$503,E467,$F$4:$F$503,IFERROR(INDEX(Policies!$B:$B,MATCH(E467,Policies!$A:$A,0))&amp;"",""))&gt;0,"Replaced","Needs new version"),IF(AND(G467="Inform only",I467&lt;&gt;""),"Informed",IF(K467&lt;&gt;"","Confirmed",IF(I467="","Not sent",IF(TODAY()&gt;J467,"Overdue","Pending"))))))</f>
        <v/>
      </c>
      <c r="P467" s="37">
        <f>IF(O467&lt;&gt;"Confirmed","",IF(AND(G467="E-signature",L467&lt;&gt;"E-signature",L467&lt;&gt;"Policy software record"),"Needs e-signature",IF(AND(G467="Signature (paper or e-sign)",L467&lt;&gt;"E-signature",L467&lt;&gt;"Signed paper form",L467&lt;&gt;"Policy software record"),"Needs signature",IF(L467="","Add how confirmed",IF(M467="","Add proof link","Complete")))))</f>
        <v/>
      </c>
      <c r="Q467" s="43">
        <f>IF(O467="Overdue",DATEDIF(J467,TODAY(),"d"),"")</f>
        <v/>
      </c>
    </row>
    <row r="468">
      <c r="B468" s="37">
        <f>IF($A468="","",IFERROR(INDEX(People!$B:$B,MATCH($A468,People!$A:$A,0)),""))</f>
        <v/>
      </c>
      <c r="C468" s="37">
        <f>IF($A468="","",IFERROR(INDEX(People!$C:$C,MATCH($A468,People!$A:$A,0)),""))</f>
        <v/>
      </c>
      <c r="D468" s="37">
        <f>IF($A468="","",IFERROR(INDEX(People!$D:$D,MATCH($A468,People!$A:$A,0)),""))</f>
        <v/>
      </c>
      <c r="G468" s="37">
        <f>IF($E468="","",IFERROR(INDEX(Policies!$E:$E,MATCH($E468,Policies!$A:$A,0)),""))</f>
        <v/>
      </c>
      <c r="J468" s="41">
        <f>IF(OR(I468="",G468="Inform only"),"",I468+IFERROR(INDEX(Policies!$G:$G,MATCH(E468,Policies!$A:$A,0)),14))</f>
        <v/>
      </c>
      <c r="N468" s="37">
        <f>IF(OR(E468="",K468=""),"",IFERROR(INDEX(Policies!$H:$H,MATCH(E468,Policies!$A:$A,0))&amp;" (v"&amp;F468&amp;")",""))</f>
        <v/>
      </c>
      <c r="O468" s="37">
        <f>IF(A468="","",IF(AND(F468&lt;&gt;"",IFERROR(INDEX(Policies!$B:$B,MATCH(E468,Policies!$A:$A,0))&amp;"","")&lt;&gt;"",F468&amp;""&lt;&gt;IFERROR(INDEX(Policies!$B:$B,MATCH(E468,Policies!$A:$A,0))&amp;"","")),IF(COUNTIFS($A$4:$A$503,A468,$E$4:$E$503,E468,$F$4:$F$503,IFERROR(INDEX(Policies!$B:$B,MATCH(E468,Policies!$A:$A,0))&amp;"",""))&gt;0,"Replaced","Needs new version"),IF(AND(G468="Inform only",I468&lt;&gt;""),"Informed",IF(K468&lt;&gt;"","Confirmed",IF(I468="","Not sent",IF(TODAY()&gt;J468,"Overdue","Pending"))))))</f>
        <v/>
      </c>
      <c r="P468" s="37">
        <f>IF(O468&lt;&gt;"Confirmed","",IF(AND(G468="E-signature",L468&lt;&gt;"E-signature",L468&lt;&gt;"Policy software record"),"Needs e-signature",IF(AND(G468="Signature (paper or e-sign)",L468&lt;&gt;"E-signature",L468&lt;&gt;"Signed paper form",L468&lt;&gt;"Policy software record"),"Needs signature",IF(L468="","Add how confirmed",IF(M468="","Add proof link","Complete")))))</f>
        <v/>
      </c>
      <c r="Q468" s="43">
        <f>IF(O468="Overdue",DATEDIF(J468,TODAY(),"d"),"")</f>
        <v/>
      </c>
    </row>
    <row r="469">
      <c r="B469" s="37">
        <f>IF($A469="","",IFERROR(INDEX(People!$B:$B,MATCH($A469,People!$A:$A,0)),""))</f>
        <v/>
      </c>
      <c r="C469" s="37">
        <f>IF($A469="","",IFERROR(INDEX(People!$C:$C,MATCH($A469,People!$A:$A,0)),""))</f>
        <v/>
      </c>
      <c r="D469" s="37">
        <f>IF($A469="","",IFERROR(INDEX(People!$D:$D,MATCH($A469,People!$A:$A,0)),""))</f>
        <v/>
      </c>
      <c r="G469" s="37">
        <f>IF($E469="","",IFERROR(INDEX(Policies!$E:$E,MATCH($E469,Policies!$A:$A,0)),""))</f>
        <v/>
      </c>
      <c r="J469" s="41">
        <f>IF(OR(I469="",G469="Inform only"),"",I469+IFERROR(INDEX(Policies!$G:$G,MATCH(E469,Policies!$A:$A,0)),14))</f>
        <v/>
      </c>
      <c r="N469" s="37">
        <f>IF(OR(E469="",K469=""),"",IFERROR(INDEX(Policies!$H:$H,MATCH(E469,Policies!$A:$A,0))&amp;" (v"&amp;F469&amp;")",""))</f>
        <v/>
      </c>
      <c r="O469" s="37">
        <f>IF(A469="","",IF(AND(F469&lt;&gt;"",IFERROR(INDEX(Policies!$B:$B,MATCH(E469,Policies!$A:$A,0))&amp;"","")&lt;&gt;"",F469&amp;""&lt;&gt;IFERROR(INDEX(Policies!$B:$B,MATCH(E469,Policies!$A:$A,0))&amp;"","")),IF(COUNTIFS($A$4:$A$503,A469,$E$4:$E$503,E469,$F$4:$F$503,IFERROR(INDEX(Policies!$B:$B,MATCH(E469,Policies!$A:$A,0))&amp;"",""))&gt;0,"Replaced","Needs new version"),IF(AND(G469="Inform only",I469&lt;&gt;""),"Informed",IF(K469&lt;&gt;"","Confirmed",IF(I469="","Not sent",IF(TODAY()&gt;J469,"Overdue","Pending"))))))</f>
        <v/>
      </c>
      <c r="P469" s="37">
        <f>IF(O469&lt;&gt;"Confirmed","",IF(AND(G469="E-signature",L469&lt;&gt;"E-signature",L469&lt;&gt;"Policy software record"),"Needs e-signature",IF(AND(G469="Signature (paper or e-sign)",L469&lt;&gt;"E-signature",L469&lt;&gt;"Signed paper form",L469&lt;&gt;"Policy software record"),"Needs signature",IF(L469="","Add how confirmed",IF(M469="","Add proof link","Complete")))))</f>
        <v/>
      </c>
      <c r="Q469" s="43">
        <f>IF(O469="Overdue",DATEDIF(J469,TODAY(),"d"),"")</f>
        <v/>
      </c>
    </row>
    <row r="470">
      <c r="B470" s="37">
        <f>IF($A470="","",IFERROR(INDEX(People!$B:$B,MATCH($A470,People!$A:$A,0)),""))</f>
        <v/>
      </c>
      <c r="C470" s="37">
        <f>IF($A470="","",IFERROR(INDEX(People!$C:$C,MATCH($A470,People!$A:$A,0)),""))</f>
        <v/>
      </c>
      <c r="D470" s="37">
        <f>IF($A470="","",IFERROR(INDEX(People!$D:$D,MATCH($A470,People!$A:$A,0)),""))</f>
        <v/>
      </c>
      <c r="G470" s="37">
        <f>IF($E470="","",IFERROR(INDEX(Policies!$E:$E,MATCH($E470,Policies!$A:$A,0)),""))</f>
        <v/>
      </c>
      <c r="J470" s="41">
        <f>IF(OR(I470="",G470="Inform only"),"",I470+IFERROR(INDEX(Policies!$G:$G,MATCH(E470,Policies!$A:$A,0)),14))</f>
        <v/>
      </c>
      <c r="N470" s="37">
        <f>IF(OR(E470="",K470=""),"",IFERROR(INDEX(Policies!$H:$H,MATCH(E470,Policies!$A:$A,0))&amp;" (v"&amp;F470&amp;")",""))</f>
        <v/>
      </c>
      <c r="O470" s="37">
        <f>IF(A470="","",IF(AND(F470&lt;&gt;"",IFERROR(INDEX(Policies!$B:$B,MATCH(E470,Policies!$A:$A,0))&amp;"","")&lt;&gt;"",F470&amp;""&lt;&gt;IFERROR(INDEX(Policies!$B:$B,MATCH(E470,Policies!$A:$A,0))&amp;"","")),IF(COUNTIFS($A$4:$A$503,A470,$E$4:$E$503,E470,$F$4:$F$503,IFERROR(INDEX(Policies!$B:$B,MATCH(E470,Policies!$A:$A,0))&amp;"",""))&gt;0,"Replaced","Needs new version"),IF(AND(G470="Inform only",I470&lt;&gt;""),"Informed",IF(K470&lt;&gt;"","Confirmed",IF(I470="","Not sent",IF(TODAY()&gt;J470,"Overdue","Pending"))))))</f>
        <v/>
      </c>
      <c r="P470" s="37">
        <f>IF(O470&lt;&gt;"Confirmed","",IF(AND(G470="E-signature",L470&lt;&gt;"E-signature",L470&lt;&gt;"Policy software record"),"Needs e-signature",IF(AND(G470="Signature (paper or e-sign)",L470&lt;&gt;"E-signature",L470&lt;&gt;"Signed paper form",L470&lt;&gt;"Policy software record"),"Needs signature",IF(L470="","Add how confirmed",IF(M470="","Add proof link","Complete")))))</f>
        <v/>
      </c>
      <c r="Q470" s="43">
        <f>IF(O470="Overdue",DATEDIF(J470,TODAY(),"d"),"")</f>
        <v/>
      </c>
    </row>
    <row r="471">
      <c r="B471" s="37">
        <f>IF($A471="","",IFERROR(INDEX(People!$B:$B,MATCH($A471,People!$A:$A,0)),""))</f>
        <v/>
      </c>
      <c r="C471" s="37">
        <f>IF($A471="","",IFERROR(INDEX(People!$C:$C,MATCH($A471,People!$A:$A,0)),""))</f>
        <v/>
      </c>
      <c r="D471" s="37">
        <f>IF($A471="","",IFERROR(INDEX(People!$D:$D,MATCH($A471,People!$A:$A,0)),""))</f>
        <v/>
      </c>
      <c r="G471" s="37">
        <f>IF($E471="","",IFERROR(INDEX(Policies!$E:$E,MATCH($E471,Policies!$A:$A,0)),""))</f>
        <v/>
      </c>
      <c r="J471" s="41">
        <f>IF(OR(I471="",G471="Inform only"),"",I471+IFERROR(INDEX(Policies!$G:$G,MATCH(E471,Policies!$A:$A,0)),14))</f>
        <v/>
      </c>
      <c r="N471" s="37">
        <f>IF(OR(E471="",K471=""),"",IFERROR(INDEX(Policies!$H:$H,MATCH(E471,Policies!$A:$A,0))&amp;" (v"&amp;F471&amp;")",""))</f>
        <v/>
      </c>
      <c r="O471" s="37">
        <f>IF(A471="","",IF(AND(F471&lt;&gt;"",IFERROR(INDEX(Policies!$B:$B,MATCH(E471,Policies!$A:$A,0))&amp;"","")&lt;&gt;"",F471&amp;""&lt;&gt;IFERROR(INDEX(Policies!$B:$B,MATCH(E471,Policies!$A:$A,0))&amp;"","")),IF(COUNTIFS($A$4:$A$503,A471,$E$4:$E$503,E471,$F$4:$F$503,IFERROR(INDEX(Policies!$B:$B,MATCH(E471,Policies!$A:$A,0))&amp;"",""))&gt;0,"Replaced","Needs new version"),IF(AND(G471="Inform only",I471&lt;&gt;""),"Informed",IF(K471&lt;&gt;"","Confirmed",IF(I471="","Not sent",IF(TODAY()&gt;J471,"Overdue","Pending"))))))</f>
        <v/>
      </c>
      <c r="P471" s="37">
        <f>IF(O471&lt;&gt;"Confirmed","",IF(AND(G471="E-signature",L471&lt;&gt;"E-signature",L471&lt;&gt;"Policy software record"),"Needs e-signature",IF(AND(G471="Signature (paper or e-sign)",L471&lt;&gt;"E-signature",L471&lt;&gt;"Signed paper form",L471&lt;&gt;"Policy software record"),"Needs signature",IF(L471="","Add how confirmed",IF(M471="","Add proof link","Complete")))))</f>
        <v/>
      </c>
      <c r="Q471" s="43">
        <f>IF(O471="Overdue",DATEDIF(J471,TODAY(),"d"),"")</f>
        <v/>
      </c>
    </row>
    <row r="472">
      <c r="B472" s="37">
        <f>IF($A472="","",IFERROR(INDEX(People!$B:$B,MATCH($A472,People!$A:$A,0)),""))</f>
        <v/>
      </c>
      <c r="C472" s="37">
        <f>IF($A472="","",IFERROR(INDEX(People!$C:$C,MATCH($A472,People!$A:$A,0)),""))</f>
        <v/>
      </c>
      <c r="D472" s="37">
        <f>IF($A472="","",IFERROR(INDEX(People!$D:$D,MATCH($A472,People!$A:$A,0)),""))</f>
        <v/>
      </c>
      <c r="G472" s="37">
        <f>IF($E472="","",IFERROR(INDEX(Policies!$E:$E,MATCH($E472,Policies!$A:$A,0)),""))</f>
        <v/>
      </c>
      <c r="J472" s="41">
        <f>IF(OR(I472="",G472="Inform only"),"",I472+IFERROR(INDEX(Policies!$G:$G,MATCH(E472,Policies!$A:$A,0)),14))</f>
        <v/>
      </c>
      <c r="N472" s="37">
        <f>IF(OR(E472="",K472=""),"",IFERROR(INDEX(Policies!$H:$H,MATCH(E472,Policies!$A:$A,0))&amp;" (v"&amp;F472&amp;")",""))</f>
        <v/>
      </c>
      <c r="O472" s="37">
        <f>IF(A472="","",IF(AND(F472&lt;&gt;"",IFERROR(INDEX(Policies!$B:$B,MATCH(E472,Policies!$A:$A,0))&amp;"","")&lt;&gt;"",F472&amp;""&lt;&gt;IFERROR(INDEX(Policies!$B:$B,MATCH(E472,Policies!$A:$A,0))&amp;"","")),IF(COUNTIFS($A$4:$A$503,A472,$E$4:$E$503,E472,$F$4:$F$503,IFERROR(INDEX(Policies!$B:$B,MATCH(E472,Policies!$A:$A,0))&amp;"",""))&gt;0,"Replaced","Needs new version"),IF(AND(G472="Inform only",I472&lt;&gt;""),"Informed",IF(K472&lt;&gt;"","Confirmed",IF(I472="","Not sent",IF(TODAY()&gt;J472,"Overdue","Pending"))))))</f>
        <v/>
      </c>
      <c r="P472" s="37">
        <f>IF(O472&lt;&gt;"Confirmed","",IF(AND(G472="E-signature",L472&lt;&gt;"E-signature",L472&lt;&gt;"Policy software record"),"Needs e-signature",IF(AND(G472="Signature (paper or e-sign)",L472&lt;&gt;"E-signature",L472&lt;&gt;"Signed paper form",L472&lt;&gt;"Policy software record"),"Needs signature",IF(L472="","Add how confirmed",IF(M472="","Add proof link","Complete")))))</f>
        <v/>
      </c>
      <c r="Q472" s="43">
        <f>IF(O472="Overdue",DATEDIF(J472,TODAY(),"d"),"")</f>
        <v/>
      </c>
    </row>
    <row r="473">
      <c r="B473" s="37">
        <f>IF($A473="","",IFERROR(INDEX(People!$B:$B,MATCH($A473,People!$A:$A,0)),""))</f>
        <v/>
      </c>
      <c r="C473" s="37">
        <f>IF($A473="","",IFERROR(INDEX(People!$C:$C,MATCH($A473,People!$A:$A,0)),""))</f>
        <v/>
      </c>
      <c r="D473" s="37">
        <f>IF($A473="","",IFERROR(INDEX(People!$D:$D,MATCH($A473,People!$A:$A,0)),""))</f>
        <v/>
      </c>
      <c r="G473" s="37">
        <f>IF($E473="","",IFERROR(INDEX(Policies!$E:$E,MATCH($E473,Policies!$A:$A,0)),""))</f>
        <v/>
      </c>
      <c r="J473" s="41">
        <f>IF(OR(I473="",G473="Inform only"),"",I473+IFERROR(INDEX(Policies!$G:$G,MATCH(E473,Policies!$A:$A,0)),14))</f>
        <v/>
      </c>
      <c r="N473" s="37">
        <f>IF(OR(E473="",K473=""),"",IFERROR(INDEX(Policies!$H:$H,MATCH(E473,Policies!$A:$A,0))&amp;" (v"&amp;F473&amp;")",""))</f>
        <v/>
      </c>
      <c r="O473" s="37">
        <f>IF(A473="","",IF(AND(F473&lt;&gt;"",IFERROR(INDEX(Policies!$B:$B,MATCH(E473,Policies!$A:$A,0))&amp;"","")&lt;&gt;"",F473&amp;""&lt;&gt;IFERROR(INDEX(Policies!$B:$B,MATCH(E473,Policies!$A:$A,0))&amp;"","")),IF(COUNTIFS($A$4:$A$503,A473,$E$4:$E$503,E473,$F$4:$F$503,IFERROR(INDEX(Policies!$B:$B,MATCH(E473,Policies!$A:$A,0))&amp;"",""))&gt;0,"Replaced","Needs new version"),IF(AND(G473="Inform only",I473&lt;&gt;""),"Informed",IF(K473&lt;&gt;"","Confirmed",IF(I473="","Not sent",IF(TODAY()&gt;J473,"Overdue","Pending"))))))</f>
        <v/>
      </c>
      <c r="P473" s="37">
        <f>IF(O473&lt;&gt;"Confirmed","",IF(AND(G473="E-signature",L473&lt;&gt;"E-signature",L473&lt;&gt;"Policy software record"),"Needs e-signature",IF(AND(G473="Signature (paper or e-sign)",L473&lt;&gt;"E-signature",L473&lt;&gt;"Signed paper form",L473&lt;&gt;"Policy software record"),"Needs signature",IF(L473="","Add how confirmed",IF(M473="","Add proof link","Complete")))))</f>
        <v/>
      </c>
      <c r="Q473" s="43">
        <f>IF(O473="Overdue",DATEDIF(J473,TODAY(),"d"),"")</f>
        <v/>
      </c>
    </row>
    <row r="474">
      <c r="B474" s="37">
        <f>IF($A474="","",IFERROR(INDEX(People!$B:$B,MATCH($A474,People!$A:$A,0)),""))</f>
        <v/>
      </c>
      <c r="C474" s="37">
        <f>IF($A474="","",IFERROR(INDEX(People!$C:$C,MATCH($A474,People!$A:$A,0)),""))</f>
        <v/>
      </c>
      <c r="D474" s="37">
        <f>IF($A474="","",IFERROR(INDEX(People!$D:$D,MATCH($A474,People!$A:$A,0)),""))</f>
        <v/>
      </c>
      <c r="G474" s="37">
        <f>IF($E474="","",IFERROR(INDEX(Policies!$E:$E,MATCH($E474,Policies!$A:$A,0)),""))</f>
        <v/>
      </c>
      <c r="J474" s="41">
        <f>IF(OR(I474="",G474="Inform only"),"",I474+IFERROR(INDEX(Policies!$G:$G,MATCH(E474,Policies!$A:$A,0)),14))</f>
        <v/>
      </c>
      <c r="N474" s="37">
        <f>IF(OR(E474="",K474=""),"",IFERROR(INDEX(Policies!$H:$H,MATCH(E474,Policies!$A:$A,0))&amp;" (v"&amp;F474&amp;")",""))</f>
        <v/>
      </c>
      <c r="O474" s="37">
        <f>IF(A474="","",IF(AND(F474&lt;&gt;"",IFERROR(INDEX(Policies!$B:$B,MATCH(E474,Policies!$A:$A,0))&amp;"","")&lt;&gt;"",F474&amp;""&lt;&gt;IFERROR(INDEX(Policies!$B:$B,MATCH(E474,Policies!$A:$A,0))&amp;"","")),IF(COUNTIFS($A$4:$A$503,A474,$E$4:$E$503,E474,$F$4:$F$503,IFERROR(INDEX(Policies!$B:$B,MATCH(E474,Policies!$A:$A,0))&amp;"",""))&gt;0,"Replaced","Needs new version"),IF(AND(G474="Inform only",I474&lt;&gt;""),"Informed",IF(K474&lt;&gt;"","Confirmed",IF(I474="","Not sent",IF(TODAY()&gt;J474,"Overdue","Pending"))))))</f>
        <v/>
      </c>
      <c r="P474" s="37">
        <f>IF(O474&lt;&gt;"Confirmed","",IF(AND(G474="E-signature",L474&lt;&gt;"E-signature",L474&lt;&gt;"Policy software record"),"Needs e-signature",IF(AND(G474="Signature (paper or e-sign)",L474&lt;&gt;"E-signature",L474&lt;&gt;"Signed paper form",L474&lt;&gt;"Policy software record"),"Needs signature",IF(L474="","Add how confirmed",IF(M474="","Add proof link","Complete")))))</f>
        <v/>
      </c>
      <c r="Q474" s="43">
        <f>IF(O474="Overdue",DATEDIF(J474,TODAY(),"d"),"")</f>
        <v/>
      </c>
    </row>
    <row r="475">
      <c r="B475" s="37">
        <f>IF($A475="","",IFERROR(INDEX(People!$B:$B,MATCH($A475,People!$A:$A,0)),""))</f>
        <v/>
      </c>
      <c r="C475" s="37">
        <f>IF($A475="","",IFERROR(INDEX(People!$C:$C,MATCH($A475,People!$A:$A,0)),""))</f>
        <v/>
      </c>
      <c r="D475" s="37">
        <f>IF($A475="","",IFERROR(INDEX(People!$D:$D,MATCH($A475,People!$A:$A,0)),""))</f>
        <v/>
      </c>
      <c r="G475" s="37">
        <f>IF($E475="","",IFERROR(INDEX(Policies!$E:$E,MATCH($E475,Policies!$A:$A,0)),""))</f>
        <v/>
      </c>
      <c r="J475" s="41">
        <f>IF(OR(I475="",G475="Inform only"),"",I475+IFERROR(INDEX(Policies!$G:$G,MATCH(E475,Policies!$A:$A,0)),14))</f>
        <v/>
      </c>
      <c r="N475" s="37">
        <f>IF(OR(E475="",K475=""),"",IFERROR(INDEX(Policies!$H:$H,MATCH(E475,Policies!$A:$A,0))&amp;" (v"&amp;F475&amp;")",""))</f>
        <v/>
      </c>
      <c r="O475" s="37">
        <f>IF(A475="","",IF(AND(F475&lt;&gt;"",IFERROR(INDEX(Policies!$B:$B,MATCH(E475,Policies!$A:$A,0))&amp;"","")&lt;&gt;"",F475&amp;""&lt;&gt;IFERROR(INDEX(Policies!$B:$B,MATCH(E475,Policies!$A:$A,0))&amp;"","")),IF(COUNTIFS($A$4:$A$503,A475,$E$4:$E$503,E475,$F$4:$F$503,IFERROR(INDEX(Policies!$B:$B,MATCH(E475,Policies!$A:$A,0))&amp;"",""))&gt;0,"Replaced","Needs new version"),IF(AND(G475="Inform only",I475&lt;&gt;""),"Informed",IF(K475&lt;&gt;"","Confirmed",IF(I475="","Not sent",IF(TODAY()&gt;J475,"Overdue","Pending"))))))</f>
        <v/>
      </c>
      <c r="P475" s="37">
        <f>IF(O475&lt;&gt;"Confirmed","",IF(AND(G475="E-signature",L475&lt;&gt;"E-signature",L475&lt;&gt;"Policy software record"),"Needs e-signature",IF(AND(G475="Signature (paper or e-sign)",L475&lt;&gt;"E-signature",L475&lt;&gt;"Signed paper form",L475&lt;&gt;"Policy software record"),"Needs signature",IF(L475="","Add how confirmed",IF(M475="","Add proof link","Complete")))))</f>
        <v/>
      </c>
      <c r="Q475" s="43">
        <f>IF(O475="Overdue",DATEDIF(J475,TODAY(),"d"),"")</f>
        <v/>
      </c>
    </row>
    <row r="476">
      <c r="B476" s="37">
        <f>IF($A476="","",IFERROR(INDEX(People!$B:$B,MATCH($A476,People!$A:$A,0)),""))</f>
        <v/>
      </c>
      <c r="C476" s="37">
        <f>IF($A476="","",IFERROR(INDEX(People!$C:$C,MATCH($A476,People!$A:$A,0)),""))</f>
        <v/>
      </c>
      <c r="D476" s="37">
        <f>IF($A476="","",IFERROR(INDEX(People!$D:$D,MATCH($A476,People!$A:$A,0)),""))</f>
        <v/>
      </c>
      <c r="G476" s="37">
        <f>IF($E476="","",IFERROR(INDEX(Policies!$E:$E,MATCH($E476,Policies!$A:$A,0)),""))</f>
        <v/>
      </c>
      <c r="J476" s="41">
        <f>IF(OR(I476="",G476="Inform only"),"",I476+IFERROR(INDEX(Policies!$G:$G,MATCH(E476,Policies!$A:$A,0)),14))</f>
        <v/>
      </c>
      <c r="N476" s="37">
        <f>IF(OR(E476="",K476=""),"",IFERROR(INDEX(Policies!$H:$H,MATCH(E476,Policies!$A:$A,0))&amp;" (v"&amp;F476&amp;")",""))</f>
        <v/>
      </c>
      <c r="O476" s="37">
        <f>IF(A476="","",IF(AND(F476&lt;&gt;"",IFERROR(INDEX(Policies!$B:$B,MATCH(E476,Policies!$A:$A,0))&amp;"","")&lt;&gt;"",F476&amp;""&lt;&gt;IFERROR(INDEX(Policies!$B:$B,MATCH(E476,Policies!$A:$A,0))&amp;"","")),IF(COUNTIFS($A$4:$A$503,A476,$E$4:$E$503,E476,$F$4:$F$503,IFERROR(INDEX(Policies!$B:$B,MATCH(E476,Policies!$A:$A,0))&amp;"",""))&gt;0,"Replaced","Needs new version"),IF(AND(G476="Inform only",I476&lt;&gt;""),"Informed",IF(K476&lt;&gt;"","Confirmed",IF(I476="","Not sent",IF(TODAY()&gt;J476,"Overdue","Pending"))))))</f>
        <v/>
      </c>
      <c r="P476" s="37">
        <f>IF(O476&lt;&gt;"Confirmed","",IF(AND(G476="E-signature",L476&lt;&gt;"E-signature",L476&lt;&gt;"Policy software record"),"Needs e-signature",IF(AND(G476="Signature (paper or e-sign)",L476&lt;&gt;"E-signature",L476&lt;&gt;"Signed paper form",L476&lt;&gt;"Policy software record"),"Needs signature",IF(L476="","Add how confirmed",IF(M476="","Add proof link","Complete")))))</f>
        <v/>
      </c>
      <c r="Q476" s="43">
        <f>IF(O476="Overdue",DATEDIF(J476,TODAY(),"d"),"")</f>
        <v/>
      </c>
    </row>
    <row r="477">
      <c r="B477" s="37">
        <f>IF($A477="","",IFERROR(INDEX(People!$B:$B,MATCH($A477,People!$A:$A,0)),""))</f>
        <v/>
      </c>
      <c r="C477" s="37">
        <f>IF($A477="","",IFERROR(INDEX(People!$C:$C,MATCH($A477,People!$A:$A,0)),""))</f>
        <v/>
      </c>
      <c r="D477" s="37">
        <f>IF($A477="","",IFERROR(INDEX(People!$D:$D,MATCH($A477,People!$A:$A,0)),""))</f>
        <v/>
      </c>
      <c r="G477" s="37">
        <f>IF($E477="","",IFERROR(INDEX(Policies!$E:$E,MATCH($E477,Policies!$A:$A,0)),""))</f>
        <v/>
      </c>
      <c r="J477" s="41">
        <f>IF(OR(I477="",G477="Inform only"),"",I477+IFERROR(INDEX(Policies!$G:$G,MATCH(E477,Policies!$A:$A,0)),14))</f>
        <v/>
      </c>
      <c r="N477" s="37">
        <f>IF(OR(E477="",K477=""),"",IFERROR(INDEX(Policies!$H:$H,MATCH(E477,Policies!$A:$A,0))&amp;" (v"&amp;F477&amp;")",""))</f>
        <v/>
      </c>
      <c r="O477" s="37">
        <f>IF(A477="","",IF(AND(F477&lt;&gt;"",IFERROR(INDEX(Policies!$B:$B,MATCH(E477,Policies!$A:$A,0))&amp;"","")&lt;&gt;"",F477&amp;""&lt;&gt;IFERROR(INDEX(Policies!$B:$B,MATCH(E477,Policies!$A:$A,0))&amp;"","")),IF(COUNTIFS($A$4:$A$503,A477,$E$4:$E$503,E477,$F$4:$F$503,IFERROR(INDEX(Policies!$B:$B,MATCH(E477,Policies!$A:$A,0))&amp;"",""))&gt;0,"Replaced","Needs new version"),IF(AND(G477="Inform only",I477&lt;&gt;""),"Informed",IF(K477&lt;&gt;"","Confirmed",IF(I477="","Not sent",IF(TODAY()&gt;J477,"Overdue","Pending"))))))</f>
        <v/>
      </c>
      <c r="P477" s="37">
        <f>IF(O477&lt;&gt;"Confirmed","",IF(AND(G477="E-signature",L477&lt;&gt;"E-signature",L477&lt;&gt;"Policy software record"),"Needs e-signature",IF(AND(G477="Signature (paper or e-sign)",L477&lt;&gt;"E-signature",L477&lt;&gt;"Signed paper form",L477&lt;&gt;"Policy software record"),"Needs signature",IF(L477="","Add how confirmed",IF(M477="","Add proof link","Complete")))))</f>
        <v/>
      </c>
      <c r="Q477" s="43">
        <f>IF(O477="Overdue",DATEDIF(J477,TODAY(),"d"),"")</f>
        <v/>
      </c>
    </row>
    <row r="478">
      <c r="B478" s="37">
        <f>IF($A478="","",IFERROR(INDEX(People!$B:$B,MATCH($A478,People!$A:$A,0)),""))</f>
        <v/>
      </c>
      <c r="C478" s="37">
        <f>IF($A478="","",IFERROR(INDEX(People!$C:$C,MATCH($A478,People!$A:$A,0)),""))</f>
        <v/>
      </c>
      <c r="D478" s="37">
        <f>IF($A478="","",IFERROR(INDEX(People!$D:$D,MATCH($A478,People!$A:$A,0)),""))</f>
        <v/>
      </c>
      <c r="G478" s="37">
        <f>IF($E478="","",IFERROR(INDEX(Policies!$E:$E,MATCH($E478,Policies!$A:$A,0)),""))</f>
        <v/>
      </c>
      <c r="J478" s="41">
        <f>IF(OR(I478="",G478="Inform only"),"",I478+IFERROR(INDEX(Policies!$G:$G,MATCH(E478,Policies!$A:$A,0)),14))</f>
        <v/>
      </c>
      <c r="N478" s="37">
        <f>IF(OR(E478="",K478=""),"",IFERROR(INDEX(Policies!$H:$H,MATCH(E478,Policies!$A:$A,0))&amp;" (v"&amp;F478&amp;")",""))</f>
        <v/>
      </c>
      <c r="O478" s="37">
        <f>IF(A478="","",IF(AND(F478&lt;&gt;"",IFERROR(INDEX(Policies!$B:$B,MATCH(E478,Policies!$A:$A,0))&amp;"","")&lt;&gt;"",F478&amp;""&lt;&gt;IFERROR(INDEX(Policies!$B:$B,MATCH(E478,Policies!$A:$A,0))&amp;"","")),IF(COUNTIFS($A$4:$A$503,A478,$E$4:$E$503,E478,$F$4:$F$503,IFERROR(INDEX(Policies!$B:$B,MATCH(E478,Policies!$A:$A,0))&amp;"",""))&gt;0,"Replaced","Needs new version"),IF(AND(G478="Inform only",I478&lt;&gt;""),"Informed",IF(K478&lt;&gt;"","Confirmed",IF(I478="","Not sent",IF(TODAY()&gt;J478,"Overdue","Pending"))))))</f>
        <v/>
      </c>
      <c r="P478" s="37">
        <f>IF(O478&lt;&gt;"Confirmed","",IF(AND(G478="E-signature",L478&lt;&gt;"E-signature",L478&lt;&gt;"Policy software record"),"Needs e-signature",IF(AND(G478="Signature (paper or e-sign)",L478&lt;&gt;"E-signature",L478&lt;&gt;"Signed paper form",L478&lt;&gt;"Policy software record"),"Needs signature",IF(L478="","Add how confirmed",IF(M478="","Add proof link","Complete")))))</f>
        <v/>
      </c>
      <c r="Q478" s="43">
        <f>IF(O478="Overdue",DATEDIF(J478,TODAY(),"d"),"")</f>
        <v/>
      </c>
    </row>
    <row r="479">
      <c r="B479" s="37">
        <f>IF($A479="","",IFERROR(INDEX(People!$B:$B,MATCH($A479,People!$A:$A,0)),""))</f>
        <v/>
      </c>
      <c r="C479" s="37">
        <f>IF($A479="","",IFERROR(INDEX(People!$C:$C,MATCH($A479,People!$A:$A,0)),""))</f>
        <v/>
      </c>
      <c r="D479" s="37">
        <f>IF($A479="","",IFERROR(INDEX(People!$D:$D,MATCH($A479,People!$A:$A,0)),""))</f>
        <v/>
      </c>
      <c r="G479" s="37">
        <f>IF($E479="","",IFERROR(INDEX(Policies!$E:$E,MATCH($E479,Policies!$A:$A,0)),""))</f>
        <v/>
      </c>
      <c r="J479" s="41">
        <f>IF(OR(I479="",G479="Inform only"),"",I479+IFERROR(INDEX(Policies!$G:$G,MATCH(E479,Policies!$A:$A,0)),14))</f>
        <v/>
      </c>
      <c r="N479" s="37">
        <f>IF(OR(E479="",K479=""),"",IFERROR(INDEX(Policies!$H:$H,MATCH(E479,Policies!$A:$A,0))&amp;" (v"&amp;F479&amp;")",""))</f>
        <v/>
      </c>
      <c r="O479" s="37">
        <f>IF(A479="","",IF(AND(F479&lt;&gt;"",IFERROR(INDEX(Policies!$B:$B,MATCH(E479,Policies!$A:$A,0))&amp;"","")&lt;&gt;"",F479&amp;""&lt;&gt;IFERROR(INDEX(Policies!$B:$B,MATCH(E479,Policies!$A:$A,0))&amp;"","")),IF(COUNTIFS($A$4:$A$503,A479,$E$4:$E$503,E479,$F$4:$F$503,IFERROR(INDEX(Policies!$B:$B,MATCH(E479,Policies!$A:$A,0))&amp;"",""))&gt;0,"Replaced","Needs new version"),IF(AND(G479="Inform only",I479&lt;&gt;""),"Informed",IF(K479&lt;&gt;"","Confirmed",IF(I479="","Not sent",IF(TODAY()&gt;J479,"Overdue","Pending"))))))</f>
        <v/>
      </c>
      <c r="P479" s="37">
        <f>IF(O479&lt;&gt;"Confirmed","",IF(AND(G479="E-signature",L479&lt;&gt;"E-signature",L479&lt;&gt;"Policy software record"),"Needs e-signature",IF(AND(G479="Signature (paper or e-sign)",L479&lt;&gt;"E-signature",L479&lt;&gt;"Signed paper form",L479&lt;&gt;"Policy software record"),"Needs signature",IF(L479="","Add how confirmed",IF(M479="","Add proof link","Complete")))))</f>
        <v/>
      </c>
      <c r="Q479" s="43">
        <f>IF(O479="Overdue",DATEDIF(J479,TODAY(),"d"),"")</f>
        <v/>
      </c>
    </row>
    <row r="480">
      <c r="B480" s="37">
        <f>IF($A480="","",IFERROR(INDEX(People!$B:$B,MATCH($A480,People!$A:$A,0)),""))</f>
        <v/>
      </c>
      <c r="C480" s="37">
        <f>IF($A480="","",IFERROR(INDEX(People!$C:$C,MATCH($A480,People!$A:$A,0)),""))</f>
        <v/>
      </c>
      <c r="D480" s="37">
        <f>IF($A480="","",IFERROR(INDEX(People!$D:$D,MATCH($A480,People!$A:$A,0)),""))</f>
        <v/>
      </c>
      <c r="G480" s="37">
        <f>IF($E480="","",IFERROR(INDEX(Policies!$E:$E,MATCH($E480,Policies!$A:$A,0)),""))</f>
        <v/>
      </c>
      <c r="J480" s="41">
        <f>IF(OR(I480="",G480="Inform only"),"",I480+IFERROR(INDEX(Policies!$G:$G,MATCH(E480,Policies!$A:$A,0)),14))</f>
        <v/>
      </c>
      <c r="N480" s="37">
        <f>IF(OR(E480="",K480=""),"",IFERROR(INDEX(Policies!$H:$H,MATCH(E480,Policies!$A:$A,0))&amp;" (v"&amp;F480&amp;")",""))</f>
        <v/>
      </c>
      <c r="O480" s="37">
        <f>IF(A480="","",IF(AND(F480&lt;&gt;"",IFERROR(INDEX(Policies!$B:$B,MATCH(E480,Policies!$A:$A,0))&amp;"","")&lt;&gt;"",F480&amp;""&lt;&gt;IFERROR(INDEX(Policies!$B:$B,MATCH(E480,Policies!$A:$A,0))&amp;"","")),IF(COUNTIFS($A$4:$A$503,A480,$E$4:$E$503,E480,$F$4:$F$503,IFERROR(INDEX(Policies!$B:$B,MATCH(E480,Policies!$A:$A,0))&amp;"",""))&gt;0,"Replaced","Needs new version"),IF(AND(G480="Inform only",I480&lt;&gt;""),"Informed",IF(K480&lt;&gt;"","Confirmed",IF(I480="","Not sent",IF(TODAY()&gt;J480,"Overdue","Pending"))))))</f>
        <v/>
      </c>
      <c r="P480" s="37">
        <f>IF(O480&lt;&gt;"Confirmed","",IF(AND(G480="E-signature",L480&lt;&gt;"E-signature",L480&lt;&gt;"Policy software record"),"Needs e-signature",IF(AND(G480="Signature (paper or e-sign)",L480&lt;&gt;"E-signature",L480&lt;&gt;"Signed paper form",L480&lt;&gt;"Policy software record"),"Needs signature",IF(L480="","Add how confirmed",IF(M480="","Add proof link","Complete")))))</f>
        <v/>
      </c>
      <c r="Q480" s="43">
        <f>IF(O480="Overdue",DATEDIF(J480,TODAY(),"d"),"")</f>
        <v/>
      </c>
    </row>
    <row r="481">
      <c r="B481" s="37">
        <f>IF($A481="","",IFERROR(INDEX(People!$B:$B,MATCH($A481,People!$A:$A,0)),""))</f>
        <v/>
      </c>
      <c r="C481" s="37">
        <f>IF($A481="","",IFERROR(INDEX(People!$C:$C,MATCH($A481,People!$A:$A,0)),""))</f>
        <v/>
      </c>
      <c r="D481" s="37">
        <f>IF($A481="","",IFERROR(INDEX(People!$D:$D,MATCH($A481,People!$A:$A,0)),""))</f>
        <v/>
      </c>
      <c r="G481" s="37">
        <f>IF($E481="","",IFERROR(INDEX(Policies!$E:$E,MATCH($E481,Policies!$A:$A,0)),""))</f>
        <v/>
      </c>
      <c r="J481" s="41">
        <f>IF(OR(I481="",G481="Inform only"),"",I481+IFERROR(INDEX(Policies!$G:$G,MATCH(E481,Policies!$A:$A,0)),14))</f>
        <v/>
      </c>
      <c r="N481" s="37">
        <f>IF(OR(E481="",K481=""),"",IFERROR(INDEX(Policies!$H:$H,MATCH(E481,Policies!$A:$A,0))&amp;" (v"&amp;F481&amp;")",""))</f>
        <v/>
      </c>
      <c r="O481" s="37">
        <f>IF(A481="","",IF(AND(F481&lt;&gt;"",IFERROR(INDEX(Policies!$B:$B,MATCH(E481,Policies!$A:$A,0))&amp;"","")&lt;&gt;"",F481&amp;""&lt;&gt;IFERROR(INDEX(Policies!$B:$B,MATCH(E481,Policies!$A:$A,0))&amp;"","")),IF(COUNTIFS($A$4:$A$503,A481,$E$4:$E$503,E481,$F$4:$F$503,IFERROR(INDEX(Policies!$B:$B,MATCH(E481,Policies!$A:$A,0))&amp;"",""))&gt;0,"Replaced","Needs new version"),IF(AND(G481="Inform only",I481&lt;&gt;""),"Informed",IF(K481&lt;&gt;"","Confirmed",IF(I481="","Not sent",IF(TODAY()&gt;J481,"Overdue","Pending"))))))</f>
        <v/>
      </c>
      <c r="P481" s="37">
        <f>IF(O481&lt;&gt;"Confirmed","",IF(AND(G481="E-signature",L481&lt;&gt;"E-signature",L481&lt;&gt;"Policy software record"),"Needs e-signature",IF(AND(G481="Signature (paper or e-sign)",L481&lt;&gt;"E-signature",L481&lt;&gt;"Signed paper form",L481&lt;&gt;"Policy software record"),"Needs signature",IF(L481="","Add how confirmed",IF(M481="","Add proof link","Complete")))))</f>
        <v/>
      </c>
      <c r="Q481" s="43">
        <f>IF(O481="Overdue",DATEDIF(J481,TODAY(),"d"),"")</f>
        <v/>
      </c>
    </row>
    <row r="482">
      <c r="B482" s="37">
        <f>IF($A482="","",IFERROR(INDEX(People!$B:$B,MATCH($A482,People!$A:$A,0)),""))</f>
        <v/>
      </c>
      <c r="C482" s="37">
        <f>IF($A482="","",IFERROR(INDEX(People!$C:$C,MATCH($A482,People!$A:$A,0)),""))</f>
        <v/>
      </c>
      <c r="D482" s="37">
        <f>IF($A482="","",IFERROR(INDEX(People!$D:$D,MATCH($A482,People!$A:$A,0)),""))</f>
        <v/>
      </c>
      <c r="G482" s="37">
        <f>IF($E482="","",IFERROR(INDEX(Policies!$E:$E,MATCH($E482,Policies!$A:$A,0)),""))</f>
        <v/>
      </c>
      <c r="J482" s="41">
        <f>IF(OR(I482="",G482="Inform only"),"",I482+IFERROR(INDEX(Policies!$G:$G,MATCH(E482,Policies!$A:$A,0)),14))</f>
        <v/>
      </c>
      <c r="N482" s="37">
        <f>IF(OR(E482="",K482=""),"",IFERROR(INDEX(Policies!$H:$H,MATCH(E482,Policies!$A:$A,0))&amp;" (v"&amp;F482&amp;")",""))</f>
        <v/>
      </c>
      <c r="O482" s="37">
        <f>IF(A482="","",IF(AND(F482&lt;&gt;"",IFERROR(INDEX(Policies!$B:$B,MATCH(E482,Policies!$A:$A,0))&amp;"","")&lt;&gt;"",F482&amp;""&lt;&gt;IFERROR(INDEX(Policies!$B:$B,MATCH(E482,Policies!$A:$A,0))&amp;"","")),IF(COUNTIFS($A$4:$A$503,A482,$E$4:$E$503,E482,$F$4:$F$503,IFERROR(INDEX(Policies!$B:$B,MATCH(E482,Policies!$A:$A,0))&amp;"",""))&gt;0,"Replaced","Needs new version"),IF(AND(G482="Inform only",I482&lt;&gt;""),"Informed",IF(K482&lt;&gt;"","Confirmed",IF(I482="","Not sent",IF(TODAY()&gt;J482,"Overdue","Pending"))))))</f>
        <v/>
      </c>
      <c r="P482" s="37">
        <f>IF(O482&lt;&gt;"Confirmed","",IF(AND(G482="E-signature",L482&lt;&gt;"E-signature",L482&lt;&gt;"Policy software record"),"Needs e-signature",IF(AND(G482="Signature (paper or e-sign)",L482&lt;&gt;"E-signature",L482&lt;&gt;"Signed paper form",L482&lt;&gt;"Policy software record"),"Needs signature",IF(L482="","Add how confirmed",IF(M482="","Add proof link","Complete")))))</f>
        <v/>
      </c>
      <c r="Q482" s="43">
        <f>IF(O482="Overdue",DATEDIF(J482,TODAY(),"d"),"")</f>
        <v/>
      </c>
    </row>
    <row r="483">
      <c r="B483" s="37">
        <f>IF($A483="","",IFERROR(INDEX(People!$B:$B,MATCH($A483,People!$A:$A,0)),""))</f>
        <v/>
      </c>
      <c r="C483" s="37">
        <f>IF($A483="","",IFERROR(INDEX(People!$C:$C,MATCH($A483,People!$A:$A,0)),""))</f>
        <v/>
      </c>
      <c r="D483" s="37">
        <f>IF($A483="","",IFERROR(INDEX(People!$D:$D,MATCH($A483,People!$A:$A,0)),""))</f>
        <v/>
      </c>
      <c r="G483" s="37">
        <f>IF($E483="","",IFERROR(INDEX(Policies!$E:$E,MATCH($E483,Policies!$A:$A,0)),""))</f>
        <v/>
      </c>
      <c r="J483" s="41">
        <f>IF(OR(I483="",G483="Inform only"),"",I483+IFERROR(INDEX(Policies!$G:$G,MATCH(E483,Policies!$A:$A,0)),14))</f>
        <v/>
      </c>
      <c r="N483" s="37">
        <f>IF(OR(E483="",K483=""),"",IFERROR(INDEX(Policies!$H:$H,MATCH(E483,Policies!$A:$A,0))&amp;" (v"&amp;F483&amp;")",""))</f>
        <v/>
      </c>
      <c r="O483" s="37">
        <f>IF(A483="","",IF(AND(F483&lt;&gt;"",IFERROR(INDEX(Policies!$B:$B,MATCH(E483,Policies!$A:$A,0))&amp;"","")&lt;&gt;"",F483&amp;""&lt;&gt;IFERROR(INDEX(Policies!$B:$B,MATCH(E483,Policies!$A:$A,0))&amp;"","")),IF(COUNTIFS($A$4:$A$503,A483,$E$4:$E$503,E483,$F$4:$F$503,IFERROR(INDEX(Policies!$B:$B,MATCH(E483,Policies!$A:$A,0))&amp;"",""))&gt;0,"Replaced","Needs new version"),IF(AND(G483="Inform only",I483&lt;&gt;""),"Informed",IF(K483&lt;&gt;"","Confirmed",IF(I483="","Not sent",IF(TODAY()&gt;J483,"Overdue","Pending"))))))</f>
        <v/>
      </c>
      <c r="P483" s="37">
        <f>IF(O483&lt;&gt;"Confirmed","",IF(AND(G483="E-signature",L483&lt;&gt;"E-signature",L483&lt;&gt;"Policy software record"),"Needs e-signature",IF(AND(G483="Signature (paper or e-sign)",L483&lt;&gt;"E-signature",L483&lt;&gt;"Signed paper form",L483&lt;&gt;"Policy software record"),"Needs signature",IF(L483="","Add how confirmed",IF(M483="","Add proof link","Complete")))))</f>
        <v/>
      </c>
      <c r="Q483" s="43">
        <f>IF(O483="Overdue",DATEDIF(J483,TODAY(),"d"),"")</f>
        <v/>
      </c>
    </row>
    <row r="484">
      <c r="B484" s="37">
        <f>IF($A484="","",IFERROR(INDEX(People!$B:$B,MATCH($A484,People!$A:$A,0)),""))</f>
        <v/>
      </c>
      <c r="C484" s="37">
        <f>IF($A484="","",IFERROR(INDEX(People!$C:$C,MATCH($A484,People!$A:$A,0)),""))</f>
        <v/>
      </c>
      <c r="D484" s="37">
        <f>IF($A484="","",IFERROR(INDEX(People!$D:$D,MATCH($A484,People!$A:$A,0)),""))</f>
        <v/>
      </c>
      <c r="G484" s="37">
        <f>IF($E484="","",IFERROR(INDEX(Policies!$E:$E,MATCH($E484,Policies!$A:$A,0)),""))</f>
        <v/>
      </c>
      <c r="J484" s="41">
        <f>IF(OR(I484="",G484="Inform only"),"",I484+IFERROR(INDEX(Policies!$G:$G,MATCH(E484,Policies!$A:$A,0)),14))</f>
        <v/>
      </c>
      <c r="N484" s="37">
        <f>IF(OR(E484="",K484=""),"",IFERROR(INDEX(Policies!$H:$H,MATCH(E484,Policies!$A:$A,0))&amp;" (v"&amp;F484&amp;")",""))</f>
        <v/>
      </c>
      <c r="O484" s="37">
        <f>IF(A484="","",IF(AND(F484&lt;&gt;"",IFERROR(INDEX(Policies!$B:$B,MATCH(E484,Policies!$A:$A,0))&amp;"","")&lt;&gt;"",F484&amp;""&lt;&gt;IFERROR(INDEX(Policies!$B:$B,MATCH(E484,Policies!$A:$A,0))&amp;"","")),IF(COUNTIFS($A$4:$A$503,A484,$E$4:$E$503,E484,$F$4:$F$503,IFERROR(INDEX(Policies!$B:$B,MATCH(E484,Policies!$A:$A,0))&amp;"",""))&gt;0,"Replaced","Needs new version"),IF(AND(G484="Inform only",I484&lt;&gt;""),"Informed",IF(K484&lt;&gt;"","Confirmed",IF(I484="","Not sent",IF(TODAY()&gt;J484,"Overdue","Pending"))))))</f>
        <v/>
      </c>
      <c r="P484" s="37">
        <f>IF(O484&lt;&gt;"Confirmed","",IF(AND(G484="E-signature",L484&lt;&gt;"E-signature",L484&lt;&gt;"Policy software record"),"Needs e-signature",IF(AND(G484="Signature (paper or e-sign)",L484&lt;&gt;"E-signature",L484&lt;&gt;"Signed paper form",L484&lt;&gt;"Policy software record"),"Needs signature",IF(L484="","Add how confirmed",IF(M484="","Add proof link","Complete")))))</f>
        <v/>
      </c>
      <c r="Q484" s="43">
        <f>IF(O484="Overdue",DATEDIF(J484,TODAY(),"d"),"")</f>
        <v/>
      </c>
    </row>
    <row r="485">
      <c r="B485" s="37">
        <f>IF($A485="","",IFERROR(INDEX(People!$B:$B,MATCH($A485,People!$A:$A,0)),""))</f>
        <v/>
      </c>
      <c r="C485" s="37">
        <f>IF($A485="","",IFERROR(INDEX(People!$C:$C,MATCH($A485,People!$A:$A,0)),""))</f>
        <v/>
      </c>
      <c r="D485" s="37">
        <f>IF($A485="","",IFERROR(INDEX(People!$D:$D,MATCH($A485,People!$A:$A,0)),""))</f>
        <v/>
      </c>
      <c r="G485" s="37">
        <f>IF($E485="","",IFERROR(INDEX(Policies!$E:$E,MATCH($E485,Policies!$A:$A,0)),""))</f>
        <v/>
      </c>
      <c r="J485" s="41">
        <f>IF(OR(I485="",G485="Inform only"),"",I485+IFERROR(INDEX(Policies!$G:$G,MATCH(E485,Policies!$A:$A,0)),14))</f>
        <v/>
      </c>
      <c r="N485" s="37">
        <f>IF(OR(E485="",K485=""),"",IFERROR(INDEX(Policies!$H:$H,MATCH(E485,Policies!$A:$A,0))&amp;" (v"&amp;F485&amp;")",""))</f>
        <v/>
      </c>
      <c r="O485" s="37">
        <f>IF(A485="","",IF(AND(F485&lt;&gt;"",IFERROR(INDEX(Policies!$B:$B,MATCH(E485,Policies!$A:$A,0))&amp;"","")&lt;&gt;"",F485&amp;""&lt;&gt;IFERROR(INDEX(Policies!$B:$B,MATCH(E485,Policies!$A:$A,0))&amp;"","")),IF(COUNTIFS($A$4:$A$503,A485,$E$4:$E$503,E485,$F$4:$F$503,IFERROR(INDEX(Policies!$B:$B,MATCH(E485,Policies!$A:$A,0))&amp;"",""))&gt;0,"Replaced","Needs new version"),IF(AND(G485="Inform only",I485&lt;&gt;""),"Informed",IF(K485&lt;&gt;"","Confirmed",IF(I485="","Not sent",IF(TODAY()&gt;J485,"Overdue","Pending"))))))</f>
        <v/>
      </c>
      <c r="P485" s="37">
        <f>IF(O485&lt;&gt;"Confirmed","",IF(AND(G485="E-signature",L485&lt;&gt;"E-signature",L485&lt;&gt;"Policy software record"),"Needs e-signature",IF(AND(G485="Signature (paper or e-sign)",L485&lt;&gt;"E-signature",L485&lt;&gt;"Signed paper form",L485&lt;&gt;"Policy software record"),"Needs signature",IF(L485="","Add how confirmed",IF(M485="","Add proof link","Complete")))))</f>
        <v/>
      </c>
      <c r="Q485" s="43">
        <f>IF(O485="Overdue",DATEDIF(J485,TODAY(),"d"),"")</f>
        <v/>
      </c>
    </row>
    <row r="486">
      <c r="B486" s="37">
        <f>IF($A486="","",IFERROR(INDEX(People!$B:$B,MATCH($A486,People!$A:$A,0)),""))</f>
        <v/>
      </c>
      <c r="C486" s="37">
        <f>IF($A486="","",IFERROR(INDEX(People!$C:$C,MATCH($A486,People!$A:$A,0)),""))</f>
        <v/>
      </c>
      <c r="D486" s="37">
        <f>IF($A486="","",IFERROR(INDEX(People!$D:$D,MATCH($A486,People!$A:$A,0)),""))</f>
        <v/>
      </c>
      <c r="G486" s="37">
        <f>IF($E486="","",IFERROR(INDEX(Policies!$E:$E,MATCH($E486,Policies!$A:$A,0)),""))</f>
        <v/>
      </c>
      <c r="J486" s="41">
        <f>IF(OR(I486="",G486="Inform only"),"",I486+IFERROR(INDEX(Policies!$G:$G,MATCH(E486,Policies!$A:$A,0)),14))</f>
        <v/>
      </c>
      <c r="N486" s="37">
        <f>IF(OR(E486="",K486=""),"",IFERROR(INDEX(Policies!$H:$H,MATCH(E486,Policies!$A:$A,0))&amp;" (v"&amp;F486&amp;")",""))</f>
        <v/>
      </c>
      <c r="O486" s="37">
        <f>IF(A486="","",IF(AND(F486&lt;&gt;"",IFERROR(INDEX(Policies!$B:$B,MATCH(E486,Policies!$A:$A,0))&amp;"","")&lt;&gt;"",F486&amp;""&lt;&gt;IFERROR(INDEX(Policies!$B:$B,MATCH(E486,Policies!$A:$A,0))&amp;"","")),IF(COUNTIFS($A$4:$A$503,A486,$E$4:$E$503,E486,$F$4:$F$503,IFERROR(INDEX(Policies!$B:$B,MATCH(E486,Policies!$A:$A,0))&amp;"",""))&gt;0,"Replaced","Needs new version"),IF(AND(G486="Inform only",I486&lt;&gt;""),"Informed",IF(K486&lt;&gt;"","Confirmed",IF(I486="","Not sent",IF(TODAY()&gt;J486,"Overdue","Pending"))))))</f>
        <v/>
      </c>
      <c r="P486" s="37">
        <f>IF(O486&lt;&gt;"Confirmed","",IF(AND(G486="E-signature",L486&lt;&gt;"E-signature",L486&lt;&gt;"Policy software record"),"Needs e-signature",IF(AND(G486="Signature (paper or e-sign)",L486&lt;&gt;"E-signature",L486&lt;&gt;"Signed paper form",L486&lt;&gt;"Policy software record"),"Needs signature",IF(L486="","Add how confirmed",IF(M486="","Add proof link","Complete")))))</f>
        <v/>
      </c>
      <c r="Q486" s="43">
        <f>IF(O486="Overdue",DATEDIF(J486,TODAY(),"d"),"")</f>
        <v/>
      </c>
    </row>
    <row r="487">
      <c r="B487" s="37">
        <f>IF($A487="","",IFERROR(INDEX(People!$B:$B,MATCH($A487,People!$A:$A,0)),""))</f>
        <v/>
      </c>
      <c r="C487" s="37">
        <f>IF($A487="","",IFERROR(INDEX(People!$C:$C,MATCH($A487,People!$A:$A,0)),""))</f>
        <v/>
      </c>
      <c r="D487" s="37">
        <f>IF($A487="","",IFERROR(INDEX(People!$D:$D,MATCH($A487,People!$A:$A,0)),""))</f>
        <v/>
      </c>
      <c r="G487" s="37">
        <f>IF($E487="","",IFERROR(INDEX(Policies!$E:$E,MATCH($E487,Policies!$A:$A,0)),""))</f>
        <v/>
      </c>
      <c r="J487" s="41">
        <f>IF(OR(I487="",G487="Inform only"),"",I487+IFERROR(INDEX(Policies!$G:$G,MATCH(E487,Policies!$A:$A,0)),14))</f>
        <v/>
      </c>
      <c r="N487" s="37">
        <f>IF(OR(E487="",K487=""),"",IFERROR(INDEX(Policies!$H:$H,MATCH(E487,Policies!$A:$A,0))&amp;" (v"&amp;F487&amp;")",""))</f>
        <v/>
      </c>
      <c r="O487" s="37">
        <f>IF(A487="","",IF(AND(F487&lt;&gt;"",IFERROR(INDEX(Policies!$B:$B,MATCH(E487,Policies!$A:$A,0))&amp;"","")&lt;&gt;"",F487&amp;""&lt;&gt;IFERROR(INDEX(Policies!$B:$B,MATCH(E487,Policies!$A:$A,0))&amp;"","")),IF(COUNTIFS($A$4:$A$503,A487,$E$4:$E$503,E487,$F$4:$F$503,IFERROR(INDEX(Policies!$B:$B,MATCH(E487,Policies!$A:$A,0))&amp;"",""))&gt;0,"Replaced","Needs new version"),IF(AND(G487="Inform only",I487&lt;&gt;""),"Informed",IF(K487&lt;&gt;"","Confirmed",IF(I487="","Not sent",IF(TODAY()&gt;J487,"Overdue","Pending"))))))</f>
        <v/>
      </c>
      <c r="P487" s="37">
        <f>IF(O487&lt;&gt;"Confirmed","",IF(AND(G487="E-signature",L487&lt;&gt;"E-signature",L487&lt;&gt;"Policy software record"),"Needs e-signature",IF(AND(G487="Signature (paper or e-sign)",L487&lt;&gt;"E-signature",L487&lt;&gt;"Signed paper form",L487&lt;&gt;"Policy software record"),"Needs signature",IF(L487="","Add how confirmed",IF(M487="","Add proof link","Complete")))))</f>
        <v/>
      </c>
      <c r="Q487" s="43">
        <f>IF(O487="Overdue",DATEDIF(J487,TODAY(),"d"),"")</f>
        <v/>
      </c>
    </row>
    <row r="488">
      <c r="B488" s="37">
        <f>IF($A488="","",IFERROR(INDEX(People!$B:$B,MATCH($A488,People!$A:$A,0)),""))</f>
        <v/>
      </c>
      <c r="C488" s="37">
        <f>IF($A488="","",IFERROR(INDEX(People!$C:$C,MATCH($A488,People!$A:$A,0)),""))</f>
        <v/>
      </c>
      <c r="D488" s="37">
        <f>IF($A488="","",IFERROR(INDEX(People!$D:$D,MATCH($A488,People!$A:$A,0)),""))</f>
        <v/>
      </c>
      <c r="G488" s="37">
        <f>IF($E488="","",IFERROR(INDEX(Policies!$E:$E,MATCH($E488,Policies!$A:$A,0)),""))</f>
        <v/>
      </c>
      <c r="J488" s="41">
        <f>IF(OR(I488="",G488="Inform only"),"",I488+IFERROR(INDEX(Policies!$G:$G,MATCH(E488,Policies!$A:$A,0)),14))</f>
        <v/>
      </c>
      <c r="N488" s="37">
        <f>IF(OR(E488="",K488=""),"",IFERROR(INDEX(Policies!$H:$H,MATCH(E488,Policies!$A:$A,0))&amp;" (v"&amp;F488&amp;")",""))</f>
        <v/>
      </c>
      <c r="O488" s="37">
        <f>IF(A488="","",IF(AND(F488&lt;&gt;"",IFERROR(INDEX(Policies!$B:$B,MATCH(E488,Policies!$A:$A,0))&amp;"","")&lt;&gt;"",F488&amp;""&lt;&gt;IFERROR(INDEX(Policies!$B:$B,MATCH(E488,Policies!$A:$A,0))&amp;"","")),IF(COUNTIFS($A$4:$A$503,A488,$E$4:$E$503,E488,$F$4:$F$503,IFERROR(INDEX(Policies!$B:$B,MATCH(E488,Policies!$A:$A,0))&amp;"",""))&gt;0,"Replaced","Needs new version"),IF(AND(G488="Inform only",I488&lt;&gt;""),"Informed",IF(K488&lt;&gt;"","Confirmed",IF(I488="","Not sent",IF(TODAY()&gt;J488,"Overdue","Pending"))))))</f>
        <v/>
      </c>
      <c r="P488" s="37">
        <f>IF(O488&lt;&gt;"Confirmed","",IF(AND(G488="E-signature",L488&lt;&gt;"E-signature",L488&lt;&gt;"Policy software record"),"Needs e-signature",IF(AND(G488="Signature (paper or e-sign)",L488&lt;&gt;"E-signature",L488&lt;&gt;"Signed paper form",L488&lt;&gt;"Policy software record"),"Needs signature",IF(L488="","Add how confirmed",IF(M488="","Add proof link","Complete")))))</f>
        <v/>
      </c>
      <c r="Q488" s="43">
        <f>IF(O488="Overdue",DATEDIF(J488,TODAY(),"d"),"")</f>
        <v/>
      </c>
    </row>
    <row r="489">
      <c r="B489" s="37">
        <f>IF($A489="","",IFERROR(INDEX(People!$B:$B,MATCH($A489,People!$A:$A,0)),""))</f>
        <v/>
      </c>
      <c r="C489" s="37">
        <f>IF($A489="","",IFERROR(INDEX(People!$C:$C,MATCH($A489,People!$A:$A,0)),""))</f>
        <v/>
      </c>
      <c r="D489" s="37">
        <f>IF($A489="","",IFERROR(INDEX(People!$D:$D,MATCH($A489,People!$A:$A,0)),""))</f>
        <v/>
      </c>
      <c r="G489" s="37">
        <f>IF($E489="","",IFERROR(INDEX(Policies!$E:$E,MATCH($E489,Policies!$A:$A,0)),""))</f>
        <v/>
      </c>
      <c r="J489" s="41">
        <f>IF(OR(I489="",G489="Inform only"),"",I489+IFERROR(INDEX(Policies!$G:$G,MATCH(E489,Policies!$A:$A,0)),14))</f>
        <v/>
      </c>
      <c r="N489" s="37">
        <f>IF(OR(E489="",K489=""),"",IFERROR(INDEX(Policies!$H:$H,MATCH(E489,Policies!$A:$A,0))&amp;" (v"&amp;F489&amp;")",""))</f>
        <v/>
      </c>
      <c r="O489" s="37">
        <f>IF(A489="","",IF(AND(F489&lt;&gt;"",IFERROR(INDEX(Policies!$B:$B,MATCH(E489,Policies!$A:$A,0))&amp;"","")&lt;&gt;"",F489&amp;""&lt;&gt;IFERROR(INDEX(Policies!$B:$B,MATCH(E489,Policies!$A:$A,0))&amp;"","")),IF(COUNTIFS($A$4:$A$503,A489,$E$4:$E$503,E489,$F$4:$F$503,IFERROR(INDEX(Policies!$B:$B,MATCH(E489,Policies!$A:$A,0))&amp;"",""))&gt;0,"Replaced","Needs new version"),IF(AND(G489="Inform only",I489&lt;&gt;""),"Informed",IF(K489&lt;&gt;"","Confirmed",IF(I489="","Not sent",IF(TODAY()&gt;J489,"Overdue","Pending"))))))</f>
        <v/>
      </c>
      <c r="P489" s="37">
        <f>IF(O489&lt;&gt;"Confirmed","",IF(AND(G489="E-signature",L489&lt;&gt;"E-signature",L489&lt;&gt;"Policy software record"),"Needs e-signature",IF(AND(G489="Signature (paper or e-sign)",L489&lt;&gt;"E-signature",L489&lt;&gt;"Signed paper form",L489&lt;&gt;"Policy software record"),"Needs signature",IF(L489="","Add how confirmed",IF(M489="","Add proof link","Complete")))))</f>
        <v/>
      </c>
      <c r="Q489" s="43">
        <f>IF(O489="Overdue",DATEDIF(J489,TODAY(),"d"),"")</f>
        <v/>
      </c>
    </row>
    <row r="490">
      <c r="B490" s="37">
        <f>IF($A490="","",IFERROR(INDEX(People!$B:$B,MATCH($A490,People!$A:$A,0)),""))</f>
        <v/>
      </c>
      <c r="C490" s="37">
        <f>IF($A490="","",IFERROR(INDEX(People!$C:$C,MATCH($A490,People!$A:$A,0)),""))</f>
        <v/>
      </c>
      <c r="D490" s="37">
        <f>IF($A490="","",IFERROR(INDEX(People!$D:$D,MATCH($A490,People!$A:$A,0)),""))</f>
        <v/>
      </c>
      <c r="G490" s="37">
        <f>IF($E490="","",IFERROR(INDEX(Policies!$E:$E,MATCH($E490,Policies!$A:$A,0)),""))</f>
        <v/>
      </c>
      <c r="J490" s="41">
        <f>IF(OR(I490="",G490="Inform only"),"",I490+IFERROR(INDEX(Policies!$G:$G,MATCH(E490,Policies!$A:$A,0)),14))</f>
        <v/>
      </c>
      <c r="N490" s="37">
        <f>IF(OR(E490="",K490=""),"",IFERROR(INDEX(Policies!$H:$H,MATCH(E490,Policies!$A:$A,0))&amp;" (v"&amp;F490&amp;")",""))</f>
        <v/>
      </c>
      <c r="O490" s="37">
        <f>IF(A490="","",IF(AND(F490&lt;&gt;"",IFERROR(INDEX(Policies!$B:$B,MATCH(E490,Policies!$A:$A,0))&amp;"","")&lt;&gt;"",F490&amp;""&lt;&gt;IFERROR(INDEX(Policies!$B:$B,MATCH(E490,Policies!$A:$A,0))&amp;"","")),IF(COUNTIFS($A$4:$A$503,A490,$E$4:$E$503,E490,$F$4:$F$503,IFERROR(INDEX(Policies!$B:$B,MATCH(E490,Policies!$A:$A,0))&amp;"",""))&gt;0,"Replaced","Needs new version"),IF(AND(G490="Inform only",I490&lt;&gt;""),"Informed",IF(K490&lt;&gt;"","Confirmed",IF(I490="","Not sent",IF(TODAY()&gt;J490,"Overdue","Pending"))))))</f>
        <v/>
      </c>
      <c r="P490" s="37">
        <f>IF(O490&lt;&gt;"Confirmed","",IF(AND(G490="E-signature",L490&lt;&gt;"E-signature",L490&lt;&gt;"Policy software record"),"Needs e-signature",IF(AND(G490="Signature (paper or e-sign)",L490&lt;&gt;"E-signature",L490&lt;&gt;"Signed paper form",L490&lt;&gt;"Policy software record"),"Needs signature",IF(L490="","Add how confirmed",IF(M490="","Add proof link","Complete")))))</f>
        <v/>
      </c>
      <c r="Q490" s="43">
        <f>IF(O490="Overdue",DATEDIF(J490,TODAY(),"d"),"")</f>
        <v/>
      </c>
    </row>
    <row r="491">
      <c r="B491" s="37">
        <f>IF($A491="","",IFERROR(INDEX(People!$B:$B,MATCH($A491,People!$A:$A,0)),""))</f>
        <v/>
      </c>
      <c r="C491" s="37">
        <f>IF($A491="","",IFERROR(INDEX(People!$C:$C,MATCH($A491,People!$A:$A,0)),""))</f>
        <v/>
      </c>
      <c r="D491" s="37">
        <f>IF($A491="","",IFERROR(INDEX(People!$D:$D,MATCH($A491,People!$A:$A,0)),""))</f>
        <v/>
      </c>
      <c r="G491" s="37">
        <f>IF($E491="","",IFERROR(INDEX(Policies!$E:$E,MATCH($E491,Policies!$A:$A,0)),""))</f>
        <v/>
      </c>
      <c r="J491" s="41">
        <f>IF(OR(I491="",G491="Inform only"),"",I491+IFERROR(INDEX(Policies!$G:$G,MATCH(E491,Policies!$A:$A,0)),14))</f>
        <v/>
      </c>
      <c r="N491" s="37">
        <f>IF(OR(E491="",K491=""),"",IFERROR(INDEX(Policies!$H:$H,MATCH(E491,Policies!$A:$A,0))&amp;" (v"&amp;F491&amp;")",""))</f>
        <v/>
      </c>
      <c r="O491" s="37">
        <f>IF(A491="","",IF(AND(F491&lt;&gt;"",IFERROR(INDEX(Policies!$B:$B,MATCH(E491,Policies!$A:$A,0))&amp;"","")&lt;&gt;"",F491&amp;""&lt;&gt;IFERROR(INDEX(Policies!$B:$B,MATCH(E491,Policies!$A:$A,0))&amp;"","")),IF(COUNTIFS($A$4:$A$503,A491,$E$4:$E$503,E491,$F$4:$F$503,IFERROR(INDEX(Policies!$B:$B,MATCH(E491,Policies!$A:$A,0))&amp;"",""))&gt;0,"Replaced","Needs new version"),IF(AND(G491="Inform only",I491&lt;&gt;""),"Informed",IF(K491&lt;&gt;"","Confirmed",IF(I491="","Not sent",IF(TODAY()&gt;J491,"Overdue","Pending"))))))</f>
        <v/>
      </c>
      <c r="P491" s="37">
        <f>IF(O491&lt;&gt;"Confirmed","",IF(AND(G491="E-signature",L491&lt;&gt;"E-signature",L491&lt;&gt;"Policy software record"),"Needs e-signature",IF(AND(G491="Signature (paper or e-sign)",L491&lt;&gt;"E-signature",L491&lt;&gt;"Signed paper form",L491&lt;&gt;"Policy software record"),"Needs signature",IF(L491="","Add how confirmed",IF(M491="","Add proof link","Complete")))))</f>
        <v/>
      </c>
      <c r="Q491" s="43">
        <f>IF(O491="Overdue",DATEDIF(J491,TODAY(),"d"),"")</f>
        <v/>
      </c>
    </row>
    <row r="492">
      <c r="B492" s="37">
        <f>IF($A492="","",IFERROR(INDEX(People!$B:$B,MATCH($A492,People!$A:$A,0)),""))</f>
        <v/>
      </c>
      <c r="C492" s="37">
        <f>IF($A492="","",IFERROR(INDEX(People!$C:$C,MATCH($A492,People!$A:$A,0)),""))</f>
        <v/>
      </c>
      <c r="D492" s="37">
        <f>IF($A492="","",IFERROR(INDEX(People!$D:$D,MATCH($A492,People!$A:$A,0)),""))</f>
        <v/>
      </c>
      <c r="G492" s="37">
        <f>IF($E492="","",IFERROR(INDEX(Policies!$E:$E,MATCH($E492,Policies!$A:$A,0)),""))</f>
        <v/>
      </c>
      <c r="J492" s="41">
        <f>IF(OR(I492="",G492="Inform only"),"",I492+IFERROR(INDEX(Policies!$G:$G,MATCH(E492,Policies!$A:$A,0)),14))</f>
        <v/>
      </c>
      <c r="N492" s="37">
        <f>IF(OR(E492="",K492=""),"",IFERROR(INDEX(Policies!$H:$H,MATCH(E492,Policies!$A:$A,0))&amp;" (v"&amp;F492&amp;")",""))</f>
        <v/>
      </c>
      <c r="O492" s="37">
        <f>IF(A492="","",IF(AND(F492&lt;&gt;"",IFERROR(INDEX(Policies!$B:$B,MATCH(E492,Policies!$A:$A,0))&amp;"","")&lt;&gt;"",F492&amp;""&lt;&gt;IFERROR(INDEX(Policies!$B:$B,MATCH(E492,Policies!$A:$A,0))&amp;"","")),IF(COUNTIFS($A$4:$A$503,A492,$E$4:$E$503,E492,$F$4:$F$503,IFERROR(INDEX(Policies!$B:$B,MATCH(E492,Policies!$A:$A,0))&amp;"",""))&gt;0,"Replaced","Needs new version"),IF(AND(G492="Inform only",I492&lt;&gt;""),"Informed",IF(K492&lt;&gt;"","Confirmed",IF(I492="","Not sent",IF(TODAY()&gt;J492,"Overdue","Pending"))))))</f>
        <v/>
      </c>
      <c r="P492" s="37">
        <f>IF(O492&lt;&gt;"Confirmed","",IF(AND(G492="E-signature",L492&lt;&gt;"E-signature",L492&lt;&gt;"Policy software record"),"Needs e-signature",IF(AND(G492="Signature (paper or e-sign)",L492&lt;&gt;"E-signature",L492&lt;&gt;"Signed paper form",L492&lt;&gt;"Policy software record"),"Needs signature",IF(L492="","Add how confirmed",IF(M492="","Add proof link","Complete")))))</f>
        <v/>
      </c>
      <c r="Q492" s="43">
        <f>IF(O492="Overdue",DATEDIF(J492,TODAY(),"d"),"")</f>
        <v/>
      </c>
    </row>
    <row r="493">
      <c r="B493" s="37">
        <f>IF($A493="","",IFERROR(INDEX(People!$B:$B,MATCH($A493,People!$A:$A,0)),""))</f>
        <v/>
      </c>
      <c r="C493" s="37">
        <f>IF($A493="","",IFERROR(INDEX(People!$C:$C,MATCH($A493,People!$A:$A,0)),""))</f>
        <v/>
      </c>
      <c r="D493" s="37">
        <f>IF($A493="","",IFERROR(INDEX(People!$D:$D,MATCH($A493,People!$A:$A,0)),""))</f>
        <v/>
      </c>
      <c r="G493" s="37">
        <f>IF($E493="","",IFERROR(INDEX(Policies!$E:$E,MATCH($E493,Policies!$A:$A,0)),""))</f>
        <v/>
      </c>
      <c r="J493" s="41">
        <f>IF(OR(I493="",G493="Inform only"),"",I493+IFERROR(INDEX(Policies!$G:$G,MATCH(E493,Policies!$A:$A,0)),14))</f>
        <v/>
      </c>
      <c r="N493" s="37">
        <f>IF(OR(E493="",K493=""),"",IFERROR(INDEX(Policies!$H:$H,MATCH(E493,Policies!$A:$A,0))&amp;" (v"&amp;F493&amp;")",""))</f>
        <v/>
      </c>
      <c r="O493" s="37">
        <f>IF(A493="","",IF(AND(F493&lt;&gt;"",IFERROR(INDEX(Policies!$B:$B,MATCH(E493,Policies!$A:$A,0))&amp;"","")&lt;&gt;"",F493&amp;""&lt;&gt;IFERROR(INDEX(Policies!$B:$B,MATCH(E493,Policies!$A:$A,0))&amp;"","")),IF(COUNTIFS($A$4:$A$503,A493,$E$4:$E$503,E493,$F$4:$F$503,IFERROR(INDEX(Policies!$B:$B,MATCH(E493,Policies!$A:$A,0))&amp;"",""))&gt;0,"Replaced","Needs new version"),IF(AND(G493="Inform only",I493&lt;&gt;""),"Informed",IF(K493&lt;&gt;"","Confirmed",IF(I493="","Not sent",IF(TODAY()&gt;J493,"Overdue","Pending"))))))</f>
        <v/>
      </c>
      <c r="P493" s="37">
        <f>IF(O493&lt;&gt;"Confirmed","",IF(AND(G493="E-signature",L493&lt;&gt;"E-signature",L493&lt;&gt;"Policy software record"),"Needs e-signature",IF(AND(G493="Signature (paper or e-sign)",L493&lt;&gt;"E-signature",L493&lt;&gt;"Signed paper form",L493&lt;&gt;"Policy software record"),"Needs signature",IF(L493="","Add how confirmed",IF(M493="","Add proof link","Complete")))))</f>
        <v/>
      </c>
      <c r="Q493" s="43">
        <f>IF(O493="Overdue",DATEDIF(J493,TODAY(),"d"),"")</f>
        <v/>
      </c>
    </row>
    <row r="494">
      <c r="B494" s="37">
        <f>IF($A494="","",IFERROR(INDEX(People!$B:$B,MATCH($A494,People!$A:$A,0)),""))</f>
        <v/>
      </c>
      <c r="C494" s="37">
        <f>IF($A494="","",IFERROR(INDEX(People!$C:$C,MATCH($A494,People!$A:$A,0)),""))</f>
        <v/>
      </c>
      <c r="D494" s="37">
        <f>IF($A494="","",IFERROR(INDEX(People!$D:$D,MATCH($A494,People!$A:$A,0)),""))</f>
        <v/>
      </c>
      <c r="G494" s="37">
        <f>IF($E494="","",IFERROR(INDEX(Policies!$E:$E,MATCH($E494,Policies!$A:$A,0)),""))</f>
        <v/>
      </c>
      <c r="J494" s="41">
        <f>IF(OR(I494="",G494="Inform only"),"",I494+IFERROR(INDEX(Policies!$G:$G,MATCH(E494,Policies!$A:$A,0)),14))</f>
        <v/>
      </c>
      <c r="N494" s="37">
        <f>IF(OR(E494="",K494=""),"",IFERROR(INDEX(Policies!$H:$H,MATCH(E494,Policies!$A:$A,0))&amp;" (v"&amp;F494&amp;")",""))</f>
        <v/>
      </c>
      <c r="O494" s="37">
        <f>IF(A494="","",IF(AND(F494&lt;&gt;"",IFERROR(INDEX(Policies!$B:$B,MATCH(E494,Policies!$A:$A,0))&amp;"","")&lt;&gt;"",F494&amp;""&lt;&gt;IFERROR(INDEX(Policies!$B:$B,MATCH(E494,Policies!$A:$A,0))&amp;"","")),IF(COUNTIFS($A$4:$A$503,A494,$E$4:$E$503,E494,$F$4:$F$503,IFERROR(INDEX(Policies!$B:$B,MATCH(E494,Policies!$A:$A,0))&amp;"",""))&gt;0,"Replaced","Needs new version"),IF(AND(G494="Inform only",I494&lt;&gt;""),"Informed",IF(K494&lt;&gt;"","Confirmed",IF(I494="","Not sent",IF(TODAY()&gt;J494,"Overdue","Pending"))))))</f>
        <v/>
      </c>
      <c r="P494" s="37">
        <f>IF(O494&lt;&gt;"Confirmed","",IF(AND(G494="E-signature",L494&lt;&gt;"E-signature",L494&lt;&gt;"Policy software record"),"Needs e-signature",IF(AND(G494="Signature (paper or e-sign)",L494&lt;&gt;"E-signature",L494&lt;&gt;"Signed paper form",L494&lt;&gt;"Policy software record"),"Needs signature",IF(L494="","Add how confirmed",IF(M494="","Add proof link","Complete")))))</f>
        <v/>
      </c>
      <c r="Q494" s="43">
        <f>IF(O494="Overdue",DATEDIF(J494,TODAY(),"d"),"")</f>
        <v/>
      </c>
    </row>
    <row r="495">
      <c r="B495" s="37">
        <f>IF($A495="","",IFERROR(INDEX(People!$B:$B,MATCH($A495,People!$A:$A,0)),""))</f>
        <v/>
      </c>
      <c r="C495" s="37">
        <f>IF($A495="","",IFERROR(INDEX(People!$C:$C,MATCH($A495,People!$A:$A,0)),""))</f>
        <v/>
      </c>
      <c r="D495" s="37">
        <f>IF($A495="","",IFERROR(INDEX(People!$D:$D,MATCH($A495,People!$A:$A,0)),""))</f>
        <v/>
      </c>
      <c r="G495" s="37">
        <f>IF($E495="","",IFERROR(INDEX(Policies!$E:$E,MATCH($E495,Policies!$A:$A,0)),""))</f>
        <v/>
      </c>
      <c r="J495" s="41">
        <f>IF(OR(I495="",G495="Inform only"),"",I495+IFERROR(INDEX(Policies!$G:$G,MATCH(E495,Policies!$A:$A,0)),14))</f>
        <v/>
      </c>
      <c r="N495" s="37">
        <f>IF(OR(E495="",K495=""),"",IFERROR(INDEX(Policies!$H:$H,MATCH(E495,Policies!$A:$A,0))&amp;" (v"&amp;F495&amp;")",""))</f>
        <v/>
      </c>
      <c r="O495" s="37">
        <f>IF(A495="","",IF(AND(F495&lt;&gt;"",IFERROR(INDEX(Policies!$B:$B,MATCH(E495,Policies!$A:$A,0))&amp;"","")&lt;&gt;"",F495&amp;""&lt;&gt;IFERROR(INDEX(Policies!$B:$B,MATCH(E495,Policies!$A:$A,0))&amp;"","")),IF(COUNTIFS($A$4:$A$503,A495,$E$4:$E$503,E495,$F$4:$F$503,IFERROR(INDEX(Policies!$B:$B,MATCH(E495,Policies!$A:$A,0))&amp;"",""))&gt;0,"Replaced","Needs new version"),IF(AND(G495="Inform only",I495&lt;&gt;""),"Informed",IF(K495&lt;&gt;"","Confirmed",IF(I495="","Not sent",IF(TODAY()&gt;J495,"Overdue","Pending"))))))</f>
        <v/>
      </c>
      <c r="P495" s="37">
        <f>IF(O495&lt;&gt;"Confirmed","",IF(AND(G495="E-signature",L495&lt;&gt;"E-signature",L495&lt;&gt;"Policy software record"),"Needs e-signature",IF(AND(G495="Signature (paper or e-sign)",L495&lt;&gt;"E-signature",L495&lt;&gt;"Signed paper form",L495&lt;&gt;"Policy software record"),"Needs signature",IF(L495="","Add how confirmed",IF(M495="","Add proof link","Complete")))))</f>
        <v/>
      </c>
      <c r="Q495" s="43">
        <f>IF(O495="Overdue",DATEDIF(J495,TODAY(),"d"),"")</f>
        <v/>
      </c>
    </row>
    <row r="496">
      <c r="B496" s="37">
        <f>IF($A496="","",IFERROR(INDEX(People!$B:$B,MATCH($A496,People!$A:$A,0)),""))</f>
        <v/>
      </c>
      <c r="C496" s="37">
        <f>IF($A496="","",IFERROR(INDEX(People!$C:$C,MATCH($A496,People!$A:$A,0)),""))</f>
        <v/>
      </c>
      <c r="D496" s="37">
        <f>IF($A496="","",IFERROR(INDEX(People!$D:$D,MATCH($A496,People!$A:$A,0)),""))</f>
        <v/>
      </c>
      <c r="G496" s="37">
        <f>IF($E496="","",IFERROR(INDEX(Policies!$E:$E,MATCH($E496,Policies!$A:$A,0)),""))</f>
        <v/>
      </c>
      <c r="J496" s="41">
        <f>IF(OR(I496="",G496="Inform only"),"",I496+IFERROR(INDEX(Policies!$G:$G,MATCH(E496,Policies!$A:$A,0)),14))</f>
        <v/>
      </c>
      <c r="N496" s="37">
        <f>IF(OR(E496="",K496=""),"",IFERROR(INDEX(Policies!$H:$H,MATCH(E496,Policies!$A:$A,0))&amp;" (v"&amp;F496&amp;")",""))</f>
        <v/>
      </c>
      <c r="O496" s="37">
        <f>IF(A496="","",IF(AND(F496&lt;&gt;"",IFERROR(INDEX(Policies!$B:$B,MATCH(E496,Policies!$A:$A,0))&amp;"","")&lt;&gt;"",F496&amp;""&lt;&gt;IFERROR(INDEX(Policies!$B:$B,MATCH(E496,Policies!$A:$A,0))&amp;"","")),IF(COUNTIFS($A$4:$A$503,A496,$E$4:$E$503,E496,$F$4:$F$503,IFERROR(INDEX(Policies!$B:$B,MATCH(E496,Policies!$A:$A,0))&amp;"",""))&gt;0,"Replaced","Needs new version"),IF(AND(G496="Inform only",I496&lt;&gt;""),"Informed",IF(K496&lt;&gt;"","Confirmed",IF(I496="","Not sent",IF(TODAY()&gt;J496,"Overdue","Pending"))))))</f>
        <v/>
      </c>
      <c r="P496" s="37">
        <f>IF(O496&lt;&gt;"Confirmed","",IF(AND(G496="E-signature",L496&lt;&gt;"E-signature",L496&lt;&gt;"Policy software record"),"Needs e-signature",IF(AND(G496="Signature (paper or e-sign)",L496&lt;&gt;"E-signature",L496&lt;&gt;"Signed paper form",L496&lt;&gt;"Policy software record"),"Needs signature",IF(L496="","Add how confirmed",IF(M496="","Add proof link","Complete")))))</f>
        <v/>
      </c>
      <c r="Q496" s="43">
        <f>IF(O496="Overdue",DATEDIF(J496,TODAY(),"d"),"")</f>
        <v/>
      </c>
    </row>
    <row r="497">
      <c r="B497" s="37">
        <f>IF($A497="","",IFERROR(INDEX(People!$B:$B,MATCH($A497,People!$A:$A,0)),""))</f>
        <v/>
      </c>
      <c r="C497" s="37">
        <f>IF($A497="","",IFERROR(INDEX(People!$C:$C,MATCH($A497,People!$A:$A,0)),""))</f>
        <v/>
      </c>
      <c r="D497" s="37">
        <f>IF($A497="","",IFERROR(INDEX(People!$D:$D,MATCH($A497,People!$A:$A,0)),""))</f>
        <v/>
      </c>
      <c r="G497" s="37">
        <f>IF($E497="","",IFERROR(INDEX(Policies!$E:$E,MATCH($E497,Policies!$A:$A,0)),""))</f>
        <v/>
      </c>
      <c r="J497" s="41">
        <f>IF(OR(I497="",G497="Inform only"),"",I497+IFERROR(INDEX(Policies!$G:$G,MATCH(E497,Policies!$A:$A,0)),14))</f>
        <v/>
      </c>
      <c r="N497" s="37">
        <f>IF(OR(E497="",K497=""),"",IFERROR(INDEX(Policies!$H:$H,MATCH(E497,Policies!$A:$A,0))&amp;" (v"&amp;F497&amp;")",""))</f>
        <v/>
      </c>
      <c r="O497" s="37">
        <f>IF(A497="","",IF(AND(F497&lt;&gt;"",IFERROR(INDEX(Policies!$B:$B,MATCH(E497,Policies!$A:$A,0))&amp;"","")&lt;&gt;"",F497&amp;""&lt;&gt;IFERROR(INDEX(Policies!$B:$B,MATCH(E497,Policies!$A:$A,0))&amp;"","")),IF(COUNTIFS($A$4:$A$503,A497,$E$4:$E$503,E497,$F$4:$F$503,IFERROR(INDEX(Policies!$B:$B,MATCH(E497,Policies!$A:$A,0))&amp;"",""))&gt;0,"Replaced","Needs new version"),IF(AND(G497="Inform only",I497&lt;&gt;""),"Informed",IF(K497&lt;&gt;"","Confirmed",IF(I497="","Not sent",IF(TODAY()&gt;J497,"Overdue","Pending"))))))</f>
        <v/>
      </c>
      <c r="P497" s="37">
        <f>IF(O497&lt;&gt;"Confirmed","",IF(AND(G497="E-signature",L497&lt;&gt;"E-signature",L497&lt;&gt;"Policy software record"),"Needs e-signature",IF(AND(G497="Signature (paper or e-sign)",L497&lt;&gt;"E-signature",L497&lt;&gt;"Signed paper form",L497&lt;&gt;"Policy software record"),"Needs signature",IF(L497="","Add how confirmed",IF(M497="","Add proof link","Complete")))))</f>
        <v/>
      </c>
      <c r="Q497" s="43">
        <f>IF(O497="Overdue",DATEDIF(J497,TODAY(),"d"),"")</f>
        <v/>
      </c>
    </row>
    <row r="498">
      <c r="B498" s="37">
        <f>IF($A498="","",IFERROR(INDEX(People!$B:$B,MATCH($A498,People!$A:$A,0)),""))</f>
        <v/>
      </c>
      <c r="C498" s="37">
        <f>IF($A498="","",IFERROR(INDEX(People!$C:$C,MATCH($A498,People!$A:$A,0)),""))</f>
        <v/>
      </c>
      <c r="D498" s="37">
        <f>IF($A498="","",IFERROR(INDEX(People!$D:$D,MATCH($A498,People!$A:$A,0)),""))</f>
        <v/>
      </c>
      <c r="G498" s="37">
        <f>IF($E498="","",IFERROR(INDEX(Policies!$E:$E,MATCH($E498,Policies!$A:$A,0)),""))</f>
        <v/>
      </c>
      <c r="J498" s="41">
        <f>IF(OR(I498="",G498="Inform only"),"",I498+IFERROR(INDEX(Policies!$G:$G,MATCH(E498,Policies!$A:$A,0)),14))</f>
        <v/>
      </c>
      <c r="N498" s="37">
        <f>IF(OR(E498="",K498=""),"",IFERROR(INDEX(Policies!$H:$H,MATCH(E498,Policies!$A:$A,0))&amp;" (v"&amp;F498&amp;")",""))</f>
        <v/>
      </c>
      <c r="O498" s="37">
        <f>IF(A498="","",IF(AND(F498&lt;&gt;"",IFERROR(INDEX(Policies!$B:$B,MATCH(E498,Policies!$A:$A,0))&amp;"","")&lt;&gt;"",F498&amp;""&lt;&gt;IFERROR(INDEX(Policies!$B:$B,MATCH(E498,Policies!$A:$A,0))&amp;"","")),IF(COUNTIFS($A$4:$A$503,A498,$E$4:$E$503,E498,$F$4:$F$503,IFERROR(INDEX(Policies!$B:$B,MATCH(E498,Policies!$A:$A,0))&amp;"",""))&gt;0,"Replaced","Needs new version"),IF(AND(G498="Inform only",I498&lt;&gt;""),"Informed",IF(K498&lt;&gt;"","Confirmed",IF(I498="","Not sent",IF(TODAY()&gt;J498,"Overdue","Pending"))))))</f>
        <v/>
      </c>
      <c r="P498" s="37">
        <f>IF(O498&lt;&gt;"Confirmed","",IF(AND(G498="E-signature",L498&lt;&gt;"E-signature",L498&lt;&gt;"Policy software record"),"Needs e-signature",IF(AND(G498="Signature (paper or e-sign)",L498&lt;&gt;"E-signature",L498&lt;&gt;"Signed paper form",L498&lt;&gt;"Policy software record"),"Needs signature",IF(L498="","Add how confirmed",IF(M498="","Add proof link","Complete")))))</f>
        <v/>
      </c>
      <c r="Q498" s="43">
        <f>IF(O498="Overdue",DATEDIF(J498,TODAY(),"d"),"")</f>
        <v/>
      </c>
    </row>
    <row r="499">
      <c r="B499" s="37">
        <f>IF($A499="","",IFERROR(INDEX(People!$B:$B,MATCH($A499,People!$A:$A,0)),""))</f>
        <v/>
      </c>
      <c r="C499" s="37">
        <f>IF($A499="","",IFERROR(INDEX(People!$C:$C,MATCH($A499,People!$A:$A,0)),""))</f>
        <v/>
      </c>
      <c r="D499" s="37">
        <f>IF($A499="","",IFERROR(INDEX(People!$D:$D,MATCH($A499,People!$A:$A,0)),""))</f>
        <v/>
      </c>
      <c r="G499" s="37">
        <f>IF($E499="","",IFERROR(INDEX(Policies!$E:$E,MATCH($E499,Policies!$A:$A,0)),""))</f>
        <v/>
      </c>
      <c r="J499" s="41">
        <f>IF(OR(I499="",G499="Inform only"),"",I499+IFERROR(INDEX(Policies!$G:$G,MATCH(E499,Policies!$A:$A,0)),14))</f>
        <v/>
      </c>
      <c r="N499" s="37">
        <f>IF(OR(E499="",K499=""),"",IFERROR(INDEX(Policies!$H:$H,MATCH(E499,Policies!$A:$A,0))&amp;" (v"&amp;F499&amp;")",""))</f>
        <v/>
      </c>
      <c r="O499" s="37">
        <f>IF(A499="","",IF(AND(F499&lt;&gt;"",IFERROR(INDEX(Policies!$B:$B,MATCH(E499,Policies!$A:$A,0))&amp;"","")&lt;&gt;"",F499&amp;""&lt;&gt;IFERROR(INDEX(Policies!$B:$B,MATCH(E499,Policies!$A:$A,0))&amp;"","")),IF(COUNTIFS($A$4:$A$503,A499,$E$4:$E$503,E499,$F$4:$F$503,IFERROR(INDEX(Policies!$B:$B,MATCH(E499,Policies!$A:$A,0))&amp;"",""))&gt;0,"Replaced","Needs new version"),IF(AND(G499="Inform only",I499&lt;&gt;""),"Informed",IF(K499&lt;&gt;"","Confirmed",IF(I499="","Not sent",IF(TODAY()&gt;J499,"Overdue","Pending"))))))</f>
        <v/>
      </c>
      <c r="P499" s="37">
        <f>IF(O499&lt;&gt;"Confirmed","",IF(AND(G499="E-signature",L499&lt;&gt;"E-signature",L499&lt;&gt;"Policy software record"),"Needs e-signature",IF(AND(G499="Signature (paper or e-sign)",L499&lt;&gt;"E-signature",L499&lt;&gt;"Signed paper form",L499&lt;&gt;"Policy software record"),"Needs signature",IF(L499="","Add how confirmed",IF(M499="","Add proof link","Complete")))))</f>
        <v/>
      </c>
      <c r="Q499" s="43">
        <f>IF(O499="Overdue",DATEDIF(J499,TODAY(),"d"),"")</f>
        <v/>
      </c>
    </row>
    <row r="500">
      <c r="B500" s="37">
        <f>IF($A500="","",IFERROR(INDEX(People!$B:$B,MATCH($A500,People!$A:$A,0)),""))</f>
        <v/>
      </c>
      <c r="C500" s="37">
        <f>IF($A500="","",IFERROR(INDEX(People!$C:$C,MATCH($A500,People!$A:$A,0)),""))</f>
        <v/>
      </c>
      <c r="D500" s="37">
        <f>IF($A500="","",IFERROR(INDEX(People!$D:$D,MATCH($A500,People!$A:$A,0)),""))</f>
        <v/>
      </c>
      <c r="G500" s="37">
        <f>IF($E500="","",IFERROR(INDEX(Policies!$E:$E,MATCH($E500,Policies!$A:$A,0)),""))</f>
        <v/>
      </c>
      <c r="J500" s="41">
        <f>IF(OR(I500="",G500="Inform only"),"",I500+IFERROR(INDEX(Policies!$G:$G,MATCH(E500,Policies!$A:$A,0)),14))</f>
        <v/>
      </c>
      <c r="N500" s="37">
        <f>IF(OR(E500="",K500=""),"",IFERROR(INDEX(Policies!$H:$H,MATCH(E500,Policies!$A:$A,0))&amp;" (v"&amp;F500&amp;")",""))</f>
        <v/>
      </c>
      <c r="O500" s="37">
        <f>IF(A500="","",IF(AND(F500&lt;&gt;"",IFERROR(INDEX(Policies!$B:$B,MATCH(E500,Policies!$A:$A,0))&amp;"","")&lt;&gt;"",F500&amp;""&lt;&gt;IFERROR(INDEX(Policies!$B:$B,MATCH(E500,Policies!$A:$A,0))&amp;"","")),IF(COUNTIFS($A$4:$A$503,A500,$E$4:$E$503,E500,$F$4:$F$503,IFERROR(INDEX(Policies!$B:$B,MATCH(E500,Policies!$A:$A,0))&amp;"",""))&gt;0,"Replaced","Needs new version"),IF(AND(G500="Inform only",I500&lt;&gt;""),"Informed",IF(K500&lt;&gt;"","Confirmed",IF(I500="","Not sent",IF(TODAY()&gt;J500,"Overdue","Pending"))))))</f>
        <v/>
      </c>
      <c r="P500" s="37">
        <f>IF(O500&lt;&gt;"Confirmed","",IF(AND(G500="E-signature",L500&lt;&gt;"E-signature",L500&lt;&gt;"Policy software record"),"Needs e-signature",IF(AND(G500="Signature (paper or e-sign)",L500&lt;&gt;"E-signature",L500&lt;&gt;"Signed paper form",L500&lt;&gt;"Policy software record"),"Needs signature",IF(L500="","Add how confirmed",IF(M500="","Add proof link","Complete")))))</f>
        <v/>
      </c>
      <c r="Q500" s="43">
        <f>IF(O500="Overdue",DATEDIF(J500,TODAY(),"d"),"")</f>
        <v/>
      </c>
    </row>
    <row r="501">
      <c r="B501" s="37">
        <f>IF($A501="","",IFERROR(INDEX(People!$B:$B,MATCH($A501,People!$A:$A,0)),""))</f>
        <v/>
      </c>
      <c r="C501" s="37">
        <f>IF($A501="","",IFERROR(INDEX(People!$C:$C,MATCH($A501,People!$A:$A,0)),""))</f>
        <v/>
      </c>
      <c r="D501" s="37">
        <f>IF($A501="","",IFERROR(INDEX(People!$D:$D,MATCH($A501,People!$A:$A,0)),""))</f>
        <v/>
      </c>
      <c r="G501" s="37">
        <f>IF($E501="","",IFERROR(INDEX(Policies!$E:$E,MATCH($E501,Policies!$A:$A,0)),""))</f>
        <v/>
      </c>
      <c r="J501" s="41">
        <f>IF(OR(I501="",G501="Inform only"),"",I501+IFERROR(INDEX(Policies!$G:$G,MATCH(E501,Policies!$A:$A,0)),14))</f>
        <v/>
      </c>
      <c r="N501" s="37">
        <f>IF(OR(E501="",K501=""),"",IFERROR(INDEX(Policies!$H:$H,MATCH(E501,Policies!$A:$A,0))&amp;" (v"&amp;F501&amp;")",""))</f>
        <v/>
      </c>
      <c r="O501" s="37">
        <f>IF(A501="","",IF(AND(F501&lt;&gt;"",IFERROR(INDEX(Policies!$B:$B,MATCH(E501,Policies!$A:$A,0))&amp;"","")&lt;&gt;"",F501&amp;""&lt;&gt;IFERROR(INDEX(Policies!$B:$B,MATCH(E501,Policies!$A:$A,0))&amp;"","")),IF(COUNTIFS($A$4:$A$503,A501,$E$4:$E$503,E501,$F$4:$F$503,IFERROR(INDEX(Policies!$B:$B,MATCH(E501,Policies!$A:$A,0))&amp;"",""))&gt;0,"Replaced","Needs new version"),IF(AND(G501="Inform only",I501&lt;&gt;""),"Informed",IF(K501&lt;&gt;"","Confirmed",IF(I501="","Not sent",IF(TODAY()&gt;J501,"Overdue","Pending"))))))</f>
        <v/>
      </c>
      <c r="P501" s="37">
        <f>IF(O501&lt;&gt;"Confirmed","",IF(AND(G501="E-signature",L501&lt;&gt;"E-signature",L501&lt;&gt;"Policy software record"),"Needs e-signature",IF(AND(G501="Signature (paper or e-sign)",L501&lt;&gt;"E-signature",L501&lt;&gt;"Signed paper form",L501&lt;&gt;"Policy software record"),"Needs signature",IF(L501="","Add how confirmed",IF(M501="","Add proof link","Complete")))))</f>
        <v/>
      </c>
      <c r="Q501" s="43">
        <f>IF(O501="Overdue",DATEDIF(J501,TODAY(),"d"),"")</f>
        <v/>
      </c>
    </row>
    <row r="502">
      <c r="B502" s="37">
        <f>IF($A502="","",IFERROR(INDEX(People!$B:$B,MATCH($A502,People!$A:$A,0)),""))</f>
        <v/>
      </c>
      <c r="C502" s="37">
        <f>IF($A502="","",IFERROR(INDEX(People!$C:$C,MATCH($A502,People!$A:$A,0)),""))</f>
        <v/>
      </c>
      <c r="D502" s="37">
        <f>IF($A502="","",IFERROR(INDEX(People!$D:$D,MATCH($A502,People!$A:$A,0)),""))</f>
        <v/>
      </c>
      <c r="G502" s="37">
        <f>IF($E502="","",IFERROR(INDEX(Policies!$E:$E,MATCH($E502,Policies!$A:$A,0)),""))</f>
        <v/>
      </c>
      <c r="J502" s="41">
        <f>IF(OR(I502="",G502="Inform only"),"",I502+IFERROR(INDEX(Policies!$G:$G,MATCH(E502,Policies!$A:$A,0)),14))</f>
        <v/>
      </c>
      <c r="N502" s="37">
        <f>IF(OR(E502="",K502=""),"",IFERROR(INDEX(Policies!$H:$H,MATCH(E502,Policies!$A:$A,0))&amp;" (v"&amp;F502&amp;")",""))</f>
        <v/>
      </c>
      <c r="O502" s="37">
        <f>IF(A502="","",IF(AND(F502&lt;&gt;"",IFERROR(INDEX(Policies!$B:$B,MATCH(E502,Policies!$A:$A,0))&amp;"","")&lt;&gt;"",F502&amp;""&lt;&gt;IFERROR(INDEX(Policies!$B:$B,MATCH(E502,Policies!$A:$A,0))&amp;"","")),IF(COUNTIFS($A$4:$A$503,A502,$E$4:$E$503,E502,$F$4:$F$503,IFERROR(INDEX(Policies!$B:$B,MATCH(E502,Policies!$A:$A,0))&amp;"",""))&gt;0,"Replaced","Needs new version"),IF(AND(G502="Inform only",I502&lt;&gt;""),"Informed",IF(K502&lt;&gt;"","Confirmed",IF(I502="","Not sent",IF(TODAY()&gt;J502,"Overdue","Pending"))))))</f>
        <v/>
      </c>
      <c r="P502" s="37">
        <f>IF(O502&lt;&gt;"Confirmed","",IF(AND(G502="E-signature",L502&lt;&gt;"E-signature",L502&lt;&gt;"Policy software record"),"Needs e-signature",IF(AND(G502="Signature (paper or e-sign)",L502&lt;&gt;"E-signature",L502&lt;&gt;"Signed paper form",L502&lt;&gt;"Policy software record"),"Needs signature",IF(L502="","Add how confirmed",IF(M502="","Add proof link","Complete")))))</f>
        <v/>
      </c>
      <c r="Q502" s="43">
        <f>IF(O502="Overdue",DATEDIF(J502,TODAY(),"d"),"")</f>
        <v/>
      </c>
    </row>
    <row r="503">
      <c r="B503" s="37">
        <f>IF($A503="","",IFERROR(INDEX(People!$B:$B,MATCH($A503,People!$A:$A,0)),""))</f>
        <v/>
      </c>
      <c r="C503" s="37">
        <f>IF($A503="","",IFERROR(INDEX(People!$C:$C,MATCH($A503,People!$A:$A,0)),""))</f>
        <v/>
      </c>
      <c r="D503" s="37">
        <f>IF($A503="","",IFERROR(INDEX(People!$D:$D,MATCH($A503,People!$A:$A,0)),""))</f>
        <v/>
      </c>
      <c r="G503" s="37">
        <f>IF($E503="","",IFERROR(INDEX(Policies!$E:$E,MATCH($E503,Policies!$A:$A,0)),""))</f>
        <v/>
      </c>
      <c r="J503" s="41">
        <f>IF(OR(I503="",G503="Inform only"),"",I503+IFERROR(INDEX(Policies!$G:$G,MATCH(E503,Policies!$A:$A,0)),14))</f>
        <v/>
      </c>
      <c r="N503" s="37">
        <f>IF(OR(E503="",K503=""),"",IFERROR(INDEX(Policies!$H:$H,MATCH(E503,Policies!$A:$A,0))&amp;" (v"&amp;F503&amp;")",""))</f>
        <v/>
      </c>
      <c r="O503" s="37">
        <f>IF(A503="","",IF(AND(F503&lt;&gt;"",IFERROR(INDEX(Policies!$B:$B,MATCH(E503,Policies!$A:$A,0))&amp;"","")&lt;&gt;"",F503&amp;""&lt;&gt;IFERROR(INDEX(Policies!$B:$B,MATCH(E503,Policies!$A:$A,0))&amp;"","")),IF(COUNTIFS($A$4:$A$503,A503,$E$4:$E$503,E503,$F$4:$F$503,IFERROR(INDEX(Policies!$B:$B,MATCH(E503,Policies!$A:$A,0))&amp;"",""))&gt;0,"Replaced","Needs new version"),IF(AND(G503="Inform only",I503&lt;&gt;""),"Informed",IF(K503&lt;&gt;"","Confirmed",IF(I503="","Not sent",IF(TODAY()&gt;J503,"Overdue","Pending"))))))</f>
        <v/>
      </c>
      <c r="P503" s="37">
        <f>IF(O503&lt;&gt;"Confirmed","",IF(AND(G503="E-signature",L503&lt;&gt;"E-signature",L503&lt;&gt;"Policy software record"),"Needs e-signature",IF(AND(G503="Signature (paper or e-sign)",L503&lt;&gt;"E-signature",L503&lt;&gt;"Signed paper form",L503&lt;&gt;"Policy software record"),"Needs signature",IF(L503="","Add how confirmed",IF(M503="","Add proof link","Complete")))))</f>
        <v/>
      </c>
      <c r="Q503" s="43">
        <f>IF(O503="Overdue",DATEDIF(J503,TODAY(),"d"),"")</f>
        <v/>
      </c>
    </row>
  </sheetData>
  <autoFilter ref="A3:S503"/>
  <conditionalFormatting sqref="O4:O503">
    <cfRule type="expression" priority="1" dxfId="0">
      <formula>$O4="Confirmed"</formula>
    </cfRule>
    <cfRule type="expression" priority="2" dxfId="0">
      <formula>$O4="Informed"</formula>
    </cfRule>
    <cfRule type="expression" priority="3" dxfId="1">
      <formula>$O4="Overdue"</formula>
    </cfRule>
    <cfRule type="expression" priority="4" dxfId="2">
      <formula>$O4="Pending"</formula>
    </cfRule>
    <cfRule type="expression" priority="5" dxfId="3">
      <formula>$O4="Needs new version"</formula>
    </cfRule>
    <cfRule type="expression" priority="6" dxfId="4">
      <formula>$O4="Replaced"</formula>
    </cfRule>
    <cfRule type="expression" priority="7" dxfId="4">
      <formula>$O4="Not sent"</formula>
    </cfRule>
  </conditionalFormatting>
  <conditionalFormatting sqref="P4:P503">
    <cfRule type="expression" priority="8" dxfId="0">
      <formula>$P4="Complete"</formula>
    </cfRule>
    <cfRule type="expression" priority="9" dxfId="1">
      <formula>$P4="Needs e-signature"</formula>
    </cfRule>
    <cfRule type="expression" priority="10" dxfId="1">
      <formula>$P4="Needs signature"</formula>
    </cfRule>
    <cfRule type="expression" priority="11" dxfId="2">
      <formula>$P4="Add proof link"</formula>
    </cfRule>
    <cfRule type="expression" priority="12" dxfId="2">
      <formula>$P4="Add how confirmed"</formula>
    </cfRule>
  </conditionalFormatting>
  <conditionalFormatting sqref="G4:G503">
    <cfRule type="expression" priority="13" dxfId="5">
      <formula>$G4="E-signature"</formula>
    </cfRule>
    <cfRule type="expression" priority="14" dxfId="5">
      <formula>$G4="Signature (paper or e-sign)"</formula>
    </cfRule>
  </conditionalFormatting>
  <dataValidations count="4">
    <dataValidation sqref="A4:A503" showDropDown="0" showInputMessage="0" showErrorMessage="0" allowBlank="1" type="list">
      <formula1>=People!$A$4:$A$303</formula1>
    </dataValidation>
    <dataValidation sqref="E4:E503" showDropDown="0" showInputMessage="0" showErrorMessage="0" allowBlank="1" type="list">
      <formula1>=Policies!$A$4:$A$203</formula1>
    </dataValidation>
    <dataValidation sqref="H4:H503" showDropDown="0" showInputMessage="0" showErrorMessage="0" allowBlank="1" type="list">
      <formula1>=Lists!$B$4:$B$40</formula1>
    </dataValidation>
    <dataValidation sqref="L4:L503" showDropDown="0" showInputMessage="0" showErrorMessage="0" allowBlank="1" type="list">
      <formula1>=Lists!$C$4:$C$40</formula1>
    </dataValidation>
  </dataValidations>
  <hyperlinks>
    <hyperlink xmlns:r="http://schemas.openxmlformats.org/officeDocument/2006/relationships" ref="A1" r:id="rId1"/>
    <hyperlink xmlns:r="http://schemas.openxmlformats.org/officeDocument/2006/relationships" ref="M4" r:id="rId2"/>
    <hyperlink xmlns:r="http://schemas.openxmlformats.org/officeDocument/2006/relationships" ref="M5" r:id="rId3"/>
    <hyperlink xmlns:r="http://schemas.openxmlformats.org/officeDocument/2006/relationships" ref="M6" r:id="rId4"/>
    <hyperlink xmlns:r="http://schemas.openxmlformats.org/officeDocument/2006/relationships" ref="M7" r:id="rId5"/>
    <hyperlink xmlns:r="http://schemas.openxmlformats.org/officeDocument/2006/relationships" ref="M8" r:id="rId6"/>
    <hyperlink xmlns:r="http://schemas.openxmlformats.org/officeDocument/2006/relationships" ref="M12" r:id="rId7"/>
    <hyperlink xmlns:r="http://schemas.openxmlformats.org/officeDocument/2006/relationships" ref="M13" r:id="rId8"/>
    <hyperlink xmlns:r="http://schemas.openxmlformats.org/officeDocument/2006/relationships" ref="M14" r:id="rId9"/>
    <hyperlink xmlns:r="http://schemas.openxmlformats.org/officeDocument/2006/relationships" ref="M16" r:id="rId10"/>
    <hyperlink xmlns:r="http://schemas.openxmlformats.org/officeDocument/2006/relationships" ref="M17" r:id="rId11"/>
  </hyperlinks>
  <pageMargins left="0.75" right="0.75" top="1" bottom="1" header="0.5" footer="0.5"/>
</worksheet>
</file>

<file path=xl/worksheets/sheet4.xml><?xml version="1.0" encoding="utf-8"?>
<worksheet xmlns="http://schemas.openxmlformats.org/spreadsheetml/2006/main">
  <sheetPr>
    <tabColor rgb="003F3F3D"/>
    <outlinePr summaryBelow="1" summaryRight="1"/>
    <pageSetUpPr/>
  </sheetPr>
  <dimension ref="A1:I303"/>
  <sheetViews>
    <sheetView zoomScale="110" workbookViewId="0">
      <pane xSplit="1" ySplit="3" topLeftCell="B4" activePane="bottomRight" state="frozen"/>
      <selection pane="topRight"/>
      <selection pane="bottomLeft"/>
      <selection pane="bottomRight" activeCell="A1" sqref="A1"/>
    </sheetView>
  </sheetViews>
  <sheetFormatPr baseColWidth="8" defaultRowHeight="15"/>
  <cols>
    <col width="24" customWidth="1" min="1" max="1"/>
    <col width="31" customWidth="1" min="2" max="2"/>
    <col width="12" customWidth="1" min="3" max="3"/>
    <col width="18" customWidth="1" min="4" max="4"/>
    <col width="20" customWidth="1" min="5" max="5"/>
    <col width="13" customWidth="1" min="6" max="6"/>
    <col width="13" customWidth="1" min="7" max="7"/>
    <col width="11" customWidth="1" min="8" max="8"/>
    <col width="11" customWidth="1" min="9" max="9"/>
  </cols>
  <sheetData>
    <row r="1" ht="30" customHeight="1">
      <c r="A1" s="1" t="inlineStr">
        <is>
          <t>Tired of chasing signatures in a spreadsheet? AllyMatter sends each policy, collects acknowledgments and e-signatures by name and version, and sends the reminders for you.  Start a free 30-day trial, no credit card →</t>
        </is>
      </c>
      <c r="B1" s="2" t="n"/>
      <c r="C1" s="2" t="n"/>
      <c r="D1" s="2" t="n"/>
      <c r="E1" s="2" t="n"/>
      <c r="F1" s="2" t="n"/>
      <c r="G1" s="2" t="n"/>
      <c r="H1" s="2" t="n"/>
      <c r="I1" s="2" t="n"/>
    </row>
    <row r="2" ht="18" customHeight="1">
      <c r="A2" s="24" t="inlineStr">
        <is>
          <t>PERSON</t>
        </is>
      </c>
      <c r="B2" s="25" t="n"/>
      <c r="C2" s="25" t="n"/>
      <c r="D2" s="25" t="n"/>
      <c r="E2" s="25" t="n"/>
      <c r="F2" s="26" t="inlineStr">
        <is>
          <t>EMPLOYMENT</t>
        </is>
      </c>
      <c r="G2" s="27" t="n"/>
      <c r="H2" s="30" t="inlineStr">
        <is>
          <t>CALCULATED</t>
        </is>
      </c>
      <c r="I2" s="31" t="n"/>
    </row>
    <row r="3" ht="34" customHeight="1">
      <c r="A3" s="32" t="inlineStr">
        <is>
          <t>Name</t>
        </is>
      </c>
      <c r="B3" s="32" t="inlineStr">
        <is>
          <t>Work email</t>
        </is>
      </c>
      <c r="C3" s="32" t="inlineStr">
        <is>
          <t>Employee ID</t>
        </is>
      </c>
      <c r="D3" s="32" t="inlineStr">
        <is>
          <t>Department</t>
        </is>
      </c>
      <c r="E3" s="32" t="inlineStr">
        <is>
          <t>Manager</t>
        </is>
      </c>
      <c r="F3" s="33" t="inlineStr">
        <is>
          <t>Start date</t>
        </is>
      </c>
      <c r="G3" s="33" t="inlineStr">
        <is>
          <t>Leave date</t>
        </is>
      </c>
      <c r="H3" s="35" t="inlineStr">
        <is>
          <t>Status</t>
        </is>
      </c>
      <c r="I3" s="35" t="inlineStr">
        <is>
          <t>Open items</t>
        </is>
      </c>
    </row>
    <row r="4">
      <c r="A4" s="36" t="inlineStr">
        <is>
          <t>Hannah Arendt</t>
        </is>
      </c>
      <c r="B4" s="38" t="inlineStr">
        <is>
          <t>hannah.arendt@shifttilt.com</t>
        </is>
      </c>
      <c r="C4" s="38" t="inlineStr">
        <is>
          <t>ST-1001</t>
        </is>
      </c>
      <c r="D4" s="38" t="inlineStr">
        <is>
          <t>Operations</t>
        </is>
      </c>
      <c r="E4" s="38" t="inlineStr">
        <is>
          <t>Adam Smith</t>
        </is>
      </c>
      <c r="F4" s="40" t="n">
        <v>44256</v>
      </c>
      <c r="G4" s="40" t="n"/>
      <c r="H4" s="37">
        <f>IF(A4="","",IF(AND(G4&lt;&gt;"",G4&lt;=TODAY()),"Left","Active"))</f>
        <v/>
      </c>
      <c r="I4" s="37">
        <f>IF(A4="","",COUNTIFS(Tracker!$A:$A,A4,Tracker!$O:$O,"Pending")+COUNTIFS(Tracker!$A:$A,A4,Tracker!$O:$O,"Overdue")+COUNTIFS(Tracker!$A:$A,A4,Tracker!$O:$O,"Needs new version"))</f>
        <v/>
      </c>
    </row>
    <row r="5">
      <c r="A5" s="36" t="inlineStr">
        <is>
          <t>Baruch Spinoza</t>
        </is>
      </c>
      <c r="B5" s="38" t="inlineStr">
        <is>
          <t>baruch.spinoza@shifttilt.com</t>
        </is>
      </c>
      <c r="C5" s="38" t="inlineStr">
        <is>
          <t>ST-1002</t>
        </is>
      </c>
      <c r="D5" s="38" t="inlineStr">
        <is>
          <t>Engineering</t>
        </is>
      </c>
      <c r="E5" s="38" t="inlineStr">
        <is>
          <t>Immanuel Kant</t>
        </is>
      </c>
      <c r="F5" s="40" t="n">
        <v>44725</v>
      </c>
      <c r="G5" s="40" t="n"/>
      <c r="H5" s="37">
        <f>IF(A5="","",IF(AND(G5&lt;&gt;"",G5&lt;=TODAY()),"Left","Active"))</f>
        <v/>
      </c>
      <c r="I5" s="37">
        <f>IF(A5="","",COUNTIFS(Tracker!$A:$A,A5,Tracker!$O:$O,"Pending")+COUNTIFS(Tracker!$A:$A,A5,Tracker!$O:$O,"Overdue")+COUNTIFS(Tracker!$A:$A,A5,Tracker!$O:$O,"Needs new version"))</f>
        <v/>
      </c>
    </row>
    <row r="6">
      <c r="A6" s="36" t="inlineStr">
        <is>
          <t>Simone de Beauvoir</t>
        </is>
      </c>
      <c r="B6" s="38" t="inlineStr">
        <is>
          <t>simone.beauvoir@shifttilt.com</t>
        </is>
      </c>
      <c r="C6" s="38" t="inlineStr">
        <is>
          <t>ST-1003</t>
        </is>
      </c>
      <c r="D6" s="38" t="inlineStr">
        <is>
          <t>People</t>
        </is>
      </c>
      <c r="E6" s="38" t="inlineStr">
        <is>
          <t>Hannah Arendt</t>
        </is>
      </c>
      <c r="F6" s="40" t="n">
        <v>44081</v>
      </c>
      <c r="G6" s="40" t="n"/>
      <c r="H6" s="37">
        <f>IF(A6="","",IF(AND(G6&lt;&gt;"",G6&lt;=TODAY()),"Left","Active"))</f>
        <v/>
      </c>
      <c r="I6" s="37">
        <f>IF(A6="","",COUNTIFS(Tracker!$A:$A,A6,Tracker!$O:$O,"Pending")+COUNTIFS(Tracker!$A:$A,A6,Tracker!$O:$O,"Overdue")+COUNTIFS(Tracker!$A:$A,A6,Tracker!$O:$O,"Needs new version"))</f>
        <v/>
      </c>
    </row>
    <row r="7">
      <c r="A7" s="36" t="inlineStr">
        <is>
          <t>David Hume</t>
        </is>
      </c>
      <c r="B7" s="38" t="inlineStr">
        <is>
          <t>david.hume@shifttilt.com</t>
        </is>
      </c>
      <c r="C7" s="38" t="inlineStr">
        <is>
          <t>ST-1004</t>
        </is>
      </c>
      <c r="D7" s="38" t="inlineStr">
        <is>
          <t>Finance</t>
        </is>
      </c>
      <c r="E7" s="38" t="inlineStr">
        <is>
          <t>Hannah Arendt</t>
        </is>
      </c>
      <c r="F7" s="40" t="n">
        <v>44935</v>
      </c>
      <c r="G7" s="40" t="n"/>
      <c r="H7" s="37">
        <f>IF(A7="","",IF(AND(G7&lt;&gt;"",G7&lt;=TODAY()),"Left","Active"))</f>
        <v/>
      </c>
      <c r="I7" s="37">
        <f>IF(A7="","",COUNTIFS(Tracker!$A:$A,A7,Tracker!$O:$O,"Pending")+COUNTIFS(Tracker!$A:$A,A7,Tracker!$O:$O,"Overdue")+COUNTIFS(Tracker!$A:$A,A7,Tracker!$O:$O,"Needs new version"))</f>
        <v/>
      </c>
    </row>
    <row r="8">
      <c r="A8" s="36" t="inlineStr">
        <is>
          <t>Immanuel Kant</t>
        </is>
      </c>
      <c r="B8" s="38" t="inlineStr">
        <is>
          <t>immanuel.kant@shifttilt.com</t>
        </is>
      </c>
      <c r="C8" s="38" t="inlineStr">
        <is>
          <t>ST-1005</t>
        </is>
      </c>
      <c r="D8" s="38" t="inlineStr">
        <is>
          <t>Engineering</t>
        </is>
      </c>
      <c r="E8" s="38" t="inlineStr">
        <is>
          <t>Hannah Arendt</t>
        </is>
      </c>
      <c r="F8" s="40" t="n">
        <v>44515</v>
      </c>
      <c r="G8" s="40" t="n"/>
      <c r="H8" s="37">
        <f>IF(A8="","",IF(AND(G8&lt;&gt;"",G8&lt;=TODAY()),"Left","Active"))</f>
        <v/>
      </c>
      <c r="I8" s="37">
        <f>IF(A8="","",COUNTIFS(Tracker!$A:$A,A8,Tracker!$O:$O,"Pending")+COUNTIFS(Tracker!$A:$A,A8,Tracker!$O:$O,"Overdue")+COUNTIFS(Tracker!$A:$A,A8,Tracker!$O:$O,"Needs new version"))</f>
        <v/>
      </c>
    </row>
    <row r="9">
      <c r="A9" s="36" t="inlineStr">
        <is>
          <t>Mary Wollstonecraft</t>
        </is>
      </c>
      <c r="B9" s="38" t="inlineStr">
        <is>
          <t>mary.wollstonecraft@shifttilt.com</t>
        </is>
      </c>
      <c r="C9" s="38" t="inlineStr">
        <is>
          <t>ST-1006</t>
        </is>
      </c>
      <c r="D9" s="38" t="inlineStr">
        <is>
          <t>Sales</t>
        </is>
      </c>
      <c r="E9" s="38" t="inlineStr">
        <is>
          <t>Adam Smith</t>
        </is>
      </c>
      <c r="F9" s="40" t="n">
        <v>45327</v>
      </c>
      <c r="G9" s="40" t="n"/>
      <c r="H9" s="37">
        <f>IF(A9="","",IF(AND(G9&lt;&gt;"",G9&lt;=TODAY()),"Left","Active"))</f>
        <v/>
      </c>
      <c r="I9" s="37">
        <f>IF(A9="","",COUNTIFS(Tracker!$A:$A,A9,Tracker!$O:$O,"Pending")+COUNTIFS(Tracker!$A:$A,A9,Tracker!$O:$O,"Overdue")+COUNTIFS(Tracker!$A:$A,A9,Tracker!$O:$O,"Needs new version"))</f>
        <v/>
      </c>
    </row>
    <row r="10">
      <c r="A10" s="36" t="inlineStr">
        <is>
          <t>John Locke</t>
        </is>
      </c>
      <c r="B10" s="38" t="inlineStr">
        <is>
          <t>john.locke@shifttilt.com</t>
        </is>
      </c>
      <c r="C10" s="38" t="inlineStr">
        <is>
          <t>ST-1007</t>
        </is>
      </c>
      <c r="D10" s="38" t="inlineStr">
        <is>
          <t>Customer Success</t>
        </is>
      </c>
      <c r="E10" s="38" t="inlineStr">
        <is>
          <t>Hannah Arendt</t>
        </is>
      </c>
      <c r="F10" s="40" t="n">
        <v>45796</v>
      </c>
      <c r="G10" s="40" t="n"/>
      <c r="H10" s="37">
        <f>IF(A10="","",IF(AND(G10&lt;&gt;"",G10&lt;=TODAY()),"Left","Active"))</f>
        <v/>
      </c>
      <c r="I10" s="37">
        <f>IF(A10="","",COUNTIFS(Tracker!$A:$A,A10,Tracker!$O:$O,"Pending")+COUNTIFS(Tracker!$A:$A,A10,Tracker!$O:$O,"Overdue")+COUNTIFS(Tracker!$A:$A,A10,Tracker!$O:$O,"Needs new version"))</f>
        <v/>
      </c>
    </row>
    <row r="11">
      <c r="A11" s="36" t="inlineStr">
        <is>
          <t>Adam Smith</t>
        </is>
      </c>
      <c r="B11" s="38" t="inlineStr">
        <is>
          <t>adam.smith@shifttilt.com</t>
        </is>
      </c>
      <c r="C11" s="38" t="inlineStr">
        <is>
          <t>ST-1008</t>
        </is>
      </c>
      <c r="D11" s="38" t="inlineStr">
        <is>
          <t>Sales</t>
        </is>
      </c>
      <c r="E11" s="38" t="inlineStr">
        <is>
          <t>Hannah Arendt</t>
        </is>
      </c>
      <c r="F11" s="40" t="n">
        <v>44655</v>
      </c>
      <c r="G11" s="40" t="n"/>
      <c r="H11" s="37">
        <f>IF(A11="","",IF(AND(G11&lt;&gt;"",G11&lt;=TODAY()),"Left","Active"))</f>
        <v/>
      </c>
      <c r="I11" s="37">
        <f>IF(A11="","",COUNTIFS(Tracker!$A:$A,A11,Tracker!$O:$O,"Pending")+COUNTIFS(Tracker!$A:$A,A11,Tracker!$O:$O,"Overdue")+COUNTIFS(Tracker!$A:$A,A11,Tracker!$O:$O,"Needs new version"))</f>
        <v/>
      </c>
    </row>
    <row r="12">
      <c r="A12" s="36" t="inlineStr">
        <is>
          <t>Iris Murdoch</t>
        </is>
      </c>
      <c r="B12" s="38" t="inlineStr">
        <is>
          <t>iris.murdoch@shifttilt.com</t>
        </is>
      </c>
      <c r="C12" s="38" t="inlineStr">
        <is>
          <t>ST-1009</t>
        </is>
      </c>
      <c r="D12" s="38" t="inlineStr">
        <is>
          <t>Customer Success</t>
        </is>
      </c>
      <c r="E12" s="38" t="inlineStr">
        <is>
          <t>Hannah Arendt</t>
        </is>
      </c>
      <c r="F12" s="40" t="n">
        <v>46314</v>
      </c>
      <c r="G12" s="40" t="n"/>
      <c r="H12" s="37">
        <f>IF(A12="","",IF(AND(G12&lt;&gt;"",G12&lt;=TODAY()),"Left","Active"))</f>
        <v/>
      </c>
      <c r="I12" s="37">
        <f>IF(A12="","",COUNTIFS(Tracker!$A:$A,A12,Tracker!$O:$O,"Pending")+COUNTIFS(Tracker!$A:$A,A12,Tracker!$O:$O,"Overdue")+COUNTIFS(Tracker!$A:$A,A12,Tracker!$O:$O,"Needs new version"))</f>
        <v/>
      </c>
    </row>
    <row r="13">
      <c r="A13" s="36" t="inlineStr">
        <is>
          <t>Soren Kierkegaard</t>
        </is>
      </c>
      <c r="B13" s="38" t="inlineStr">
        <is>
          <t>soren.kierkegaard@shifttilt.com</t>
        </is>
      </c>
      <c r="C13" s="38" t="inlineStr">
        <is>
          <t>ST-1010</t>
        </is>
      </c>
      <c r="D13" s="38" t="inlineStr">
        <is>
          <t>Operations</t>
        </is>
      </c>
      <c r="E13" s="38" t="inlineStr">
        <is>
          <t>Hannah Arendt</t>
        </is>
      </c>
      <c r="F13" s="40" t="n">
        <v>45159</v>
      </c>
      <c r="G13" s="40" t="n">
        <v>46325</v>
      </c>
      <c r="H13" s="37">
        <f>IF(A13="","",IF(AND(G13&lt;&gt;"",G13&lt;=TODAY()),"Left","Active"))</f>
        <v/>
      </c>
      <c r="I13" s="37">
        <f>IF(A13="","",COUNTIFS(Tracker!$A:$A,A13,Tracker!$O:$O,"Pending")+COUNTIFS(Tracker!$A:$A,A13,Tracker!$O:$O,"Overdue")+COUNTIFS(Tracker!$A:$A,A13,Tracker!$O:$O,"Needs new version"))</f>
        <v/>
      </c>
    </row>
    <row r="14">
      <c r="H14" s="37">
        <f>IF(A14="","",IF(AND(G14&lt;&gt;"",G14&lt;=TODAY()),"Left","Active"))</f>
        <v/>
      </c>
      <c r="I14" s="37">
        <f>IF(A14="","",COUNTIFS(Tracker!$A:$A,A14,Tracker!$O:$O,"Pending")+COUNTIFS(Tracker!$A:$A,A14,Tracker!$O:$O,"Overdue")+COUNTIFS(Tracker!$A:$A,A14,Tracker!$O:$O,"Needs new version"))</f>
        <v/>
      </c>
    </row>
    <row r="15">
      <c r="H15" s="37">
        <f>IF(A15="","",IF(AND(G15&lt;&gt;"",G15&lt;=TODAY()),"Left","Active"))</f>
        <v/>
      </c>
      <c r="I15" s="37">
        <f>IF(A15="","",COUNTIFS(Tracker!$A:$A,A15,Tracker!$O:$O,"Pending")+COUNTIFS(Tracker!$A:$A,A15,Tracker!$O:$O,"Overdue")+COUNTIFS(Tracker!$A:$A,A15,Tracker!$O:$O,"Needs new version"))</f>
        <v/>
      </c>
    </row>
    <row r="16">
      <c r="H16" s="37">
        <f>IF(A16="","",IF(AND(G16&lt;&gt;"",G16&lt;=TODAY()),"Left","Active"))</f>
        <v/>
      </c>
      <c r="I16" s="37">
        <f>IF(A16="","",COUNTIFS(Tracker!$A:$A,A16,Tracker!$O:$O,"Pending")+COUNTIFS(Tracker!$A:$A,A16,Tracker!$O:$O,"Overdue")+COUNTIFS(Tracker!$A:$A,A16,Tracker!$O:$O,"Needs new version"))</f>
        <v/>
      </c>
    </row>
    <row r="17">
      <c r="H17" s="37">
        <f>IF(A17="","",IF(AND(G17&lt;&gt;"",G17&lt;=TODAY()),"Left","Active"))</f>
        <v/>
      </c>
      <c r="I17" s="37">
        <f>IF(A17="","",COUNTIFS(Tracker!$A:$A,A17,Tracker!$O:$O,"Pending")+COUNTIFS(Tracker!$A:$A,A17,Tracker!$O:$O,"Overdue")+COUNTIFS(Tracker!$A:$A,A17,Tracker!$O:$O,"Needs new version"))</f>
        <v/>
      </c>
    </row>
    <row r="18">
      <c r="H18" s="37">
        <f>IF(A18="","",IF(AND(G18&lt;&gt;"",G18&lt;=TODAY()),"Left","Active"))</f>
        <v/>
      </c>
      <c r="I18" s="37">
        <f>IF(A18="","",COUNTIFS(Tracker!$A:$A,A18,Tracker!$O:$O,"Pending")+COUNTIFS(Tracker!$A:$A,A18,Tracker!$O:$O,"Overdue")+COUNTIFS(Tracker!$A:$A,A18,Tracker!$O:$O,"Needs new version"))</f>
        <v/>
      </c>
    </row>
    <row r="19">
      <c r="H19" s="37">
        <f>IF(A19="","",IF(AND(G19&lt;&gt;"",G19&lt;=TODAY()),"Left","Active"))</f>
        <v/>
      </c>
      <c r="I19" s="37">
        <f>IF(A19="","",COUNTIFS(Tracker!$A:$A,A19,Tracker!$O:$O,"Pending")+COUNTIFS(Tracker!$A:$A,A19,Tracker!$O:$O,"Overdue")+COUNTIFS(Tracker!$A:$A,A19,Tracker!$O:$O,"Needs new version"))</f>
        <v/>
      </c>
    </row>
    <row r="20">
      <c r="H20" s="37">
        <f>IF(A20="","",IF(AND(G20&lt;&gt;"",G20&lt;=TODAY()),"Left","Active"))</f>
        <v/>
      </c>
      <c r="I20" s="37">
        <f>IF(A20="","",COUNTIFS(Tracker!$A:$A,A20,Tracker!$O:$O,"Pending")+COUNTIFS(Tracker!$A:$A,A20,Tracker!$O:$O,"Overdue")+COUNTIFS(Tracker!$A:$A,A20,Tracker!$O:$O,"Needs new version"))</f>
        <v/>
      </c>
    </row>
    <row r="21">
      <c r="H21" s="37">
        <f>IF(A21="","",IF(AND(G21&lt;&gt;"",G21&lt;=TODAY()),"Left","Active"))</f>
        <v/>
      </c>
      <c r="I21" s="37">
        <f>IF(A21="","",COUNTIFS(Tracker!$A:$A,A21,Tracker!$O:$O,"Pending")+COUNTIFS(Tracker!$A:$A,A21,Tracker!$O:$O,"Overdue")+COUNTIFS(Tracker!$A:$A,A21,Tracker!$O:$O,"Needs new version"))</f>
        <v/>
      </c>
    </row>
    <row r="22">
      <c r="H22" s="37">
        <f>IF(A22="","",IF(AND(G22&lt;&gt;"",G22&lt;=TODAY()),"Left","Active"))</f>
        <v/>
      </c>
      <c r="I22" s="37">
        <f>IF(A22="","",COUNTIFS(Tracker!$A:$A,A22,Tracker!$O:$O,"Pending")+COUNTIFS(Tracker!$A:$A,A22,Tracker!$O:$O,"Overdue")+COUNTIFS(Tracker!$A:$A,A22,Tracker!$O:$O,"Needs new version"))</f>
        <v/>
      </c>
    </row>
    <row r="23">
      <c r="H23" s="37">
        <f>IF(A23="","",IF(AND(G23&lt;&gt;"",G23&lt;=TODAY()),"Left","Active"))</f>
        <v/>
      </c>
      <c r="I23" s="37">
        <f>IF(A23="","",COUNTIFS(Tracker!$A:$A,A23,Tracker!$O:$O,"Pending")+COUNTIFS(Tracker!$A:$A,A23,Tracker!$O:$O,"Overdue")+COUNTIFS(Tracker!$A:$A,A23,Tracker!$O:$O,"Needs new version"))</f>
        <v/>
      </c>
    </row>
    <row r="24">
      <c r="H24" s="37">
        <f>IF(A24="","",IF(AND(G24&lt;&gt;"",G24&lt;=TODAY()),"Left","Active"))</f>
        <v/>
      </c>
      <c r="I24" s="37">
        <f>IF(A24="","",COUNTIFS(Tracker!$A:$A,A24,Tracker!$O:$O,"Pending")+COUNTIFS(Tracker!$A:$A,A24,Tracker!$O:$O,"Overdue")+COUNTIFS(Tracker!$A:$A,A24,Tracker!$O:$O,"Needs new version"))</f>
        <v/>
      </c>
    </row>
    <row r="25">
      <c r="H25" s="37">
        <f>IF(A25="","",IF(AND(G25&lt;&gt;"",G25&lt;=TODAY()),"Left","Active"))</f>
        <v/>
      </c>
      <c r="I25" s="37">
        <f>IF(A25="","",COUNTIFS(Tracker!$A:$A,A25,Tracker!$O:$O,"Pending")+COUNTIFS(Tracker!$A:$A,A25,Tracker!$O:$O,"Overdue")+COUNTIFS(Tracker!$A:$A,A25,Tracker!$O:$O,"Needs new version"))</f>
        <v/>
      </c>
    </row>
    <row r="26">
      <c r="H26" s="37">
        <f>IF(A26="","",IF(AND(G26&lt;&gt;"",G26&lt;=TODAY()),"Left","Active"))</f>
        <v/>
      </c>
      <c r="I26" s="37">
        <f>IF(A26="","",COUNTIFS(Tracker!$A:$A,A26,Tracker!$O:$O,"Pending")+COUNTIFS(Tracker!$A:$A,A26,Tracker!$O:$O,"Overdue")+COUNTIFS(Tracker!$A:$A,A26,Tracker!$O:$O,"Needs new version"))</f>
        <v/>
      </c>
    </row>
    <row r="27">
      <c r="H27" s="37">
        <f>IF(A27="","",IF(AND(G27&lt;&gt;"",G27&lt;=TODAY()),"Left","Active"))</f>
        <v/>
      </c>
      <c r="I27" s="37">
        <f>IF(A27="","",COUNTIFS(Tracker!$A:$A,A27,Tracker!$O:$O,"Pending")+COUNTIFS(Tracker!$A:$A,A27,Tracker!$O:$O,"Overdue")+COUNTIFS(Tracker!$A:$A,A27,Tracker!$O:$O,"Needs new version"))</f>
        <v/>
      </c>
    </row>
    <row r="28">
      <c r="H28" s="37">
        <f>IF(A28="","",IF(AND(G28&lt;&gt;"",G28&lt;=TODAY()),"Left","Active"))</f>
        <v/>
      </c>
      <c r="I28" s="37">
        <f>IF(A28="","",COUNTIFS(Tracker!$A:$A,A28,Tracker!$O:$O,"Pending")+COUNTIFS(Tracker!$A:$A,A28,Tracker!$O:$O,"Overdue")+COUNTIFS(Tracker!$A:$A,A28,Tracker!$O:$O,"Needs new version"))</f>
        <v/>
      </c>
    </row>
    <row r="29">
      <c r="H29" s="37">
        <f>IF(A29="","",IF(AND(G29&lt;&gt;"",G29&lt;=TODAY()),"Left","Active"))</f>
        <v/>
      </c>
      <c r="I29" s="37">
        <f>IF(A29="","",COUNTIFS(Tracker!$A:$A,A29,Tracker!$O:$O,"Pending")+COUNTIFS(Tracker!$A:$A,A29,Tracker!$O:$O,"Overdue")+COUNTIFS(Tracker!$A:$A,A29,Tracker!$O:$O,"Needs new version"))</f>
        <v/>
      </c>
    </row>
    <row r="30">
      <c r="H30" s="37">
        <f>IF(A30="","",IF(AND(G30&lt;&gt;"",G30&lt;=TODAY()),"Left","Active"))</f>
        <v/>
      </c>
      <c r="I30" s="37">
        <f>IF(A30="","",COUNTIFS(Tracker!$A:$A,A30,Tracker!$O:$O,"Pending")+COUNTIFS(Tracker!$A:$A,A30,Tracker!$O:$O,"Overdue")+COUNTIFS(Tracker!$A:$A,A30,Tracker!$O:$O,"Needs new version"))</f>
        <v/>
      </c>
    </row>
    <row r="31">
      <c r="H31" s="37">
        <f>IF(A31="","",IF(AND(G31&lt;&gt;"",G31&lt;=TODAY()),"Left","Active"))</f>
        <v/>
      </c>
      <c r="I31" s="37">
        <f>IF(A31="","",COUNTIFS(Tracker!$A:$A,A31,Tracker!$O:$O,"Pending")+COUNTIFS(Tracker!$A:$A,A31,Tracker!$O:$O,"Overdue")+COUNTIFS(Tracker!$A:$A,A31,Tracker!$O:$O,"Needs new version"))</f>
        <v/>
      </c>
    </row>
    <row r="32">
      <c r="H32" s="37">
        <f>IF(A32="","",IF(AND(G32&lt;&gt;"",G32&lt;=TODAY()),"Left","Active"))</f>
        <v/>
      </c>
      <c r="I32" s="37">
        <f>IF(A32="","",COUNTIFS(Tracker!$A:$A,A32,Tracker!$O:$O,"Pending")+COUNTIFS(Tracker!$A:$A,A32,Tracker!$O:$O,"Overdue")+COUNTIFS(Tracker!$A:$A,A32,Tracker!$O:$O,"Needs new version"))</f>
        <v/>
      </c>
    </row>
    <row r="33">
      <c r="H33" s="37">
        <f>IF(A33="","",IF(AND(G33&lt;&gt;"",G33&lt;=TODAY()),"Left","Active"))</f>
        <v/>
      </c>
      <c r="I33" s="37">
        <f>IF(A33="","",COUNTIFS(Tracker!$A:$A,A33,Tracker!$O:$O,"Pending")+COUNTIFS(Tracker!$A:$A,A33,Tracker!$O:$O,"Overdue")+COUNTIFS(Tracker!$A:$A,A33,Tracker!$O:$O,"Needs new version"))</f>
        <v/>
      </c>
    </row>
    <row r="34">
      <c r="H34" s="37">
        <f>IF(A34="","",IF(AND(G34&lt;&gt;"",G34&lt;=TODAY()),"Left","Active"))</f>
        <v/>
      </c>
      <c r="I34" s="37">
        <f>IF(A34="","",COUNTIFS(Tracker!$A:$A,A34,Tracker!$O:$O,"Pending")+COUNTIFS(Tracker!$A:$A,A34,Tracker!$O:$O,"Overdue")+COUNTIFS(Tracker!$A:$A,A34,Tracker!$O:$O,"Needs new version"))</f>
        <v/>
      </c>
    </row>
    <row r="35">
      <c r="H35" s="37">
        <f>IF(A35="","",IF(AND(G35&lt;&gt;"",G35&lt;=TODAY()),"Left","Active"))</f>
        <v/>
      </c>
      <c r="I35" s="37">
        <f>IF(A35="","",COUNTIFS(Tracker!$A:$A,A35,Tracker!$O:$O,"Pending")+COUNTIFS(Tracker!$A:$A,A35,Tracker!$O:$O,"Overdue")+COUNTIFS(Tracker!$A:$A,A35,Tracker!$O:$O,"Needs new version"))</f>
        <v/>
      </c>
    </row>
    <row r="36">
      <c r="H36" s="37">
        <f>IF(A36="","",IF(AND(G36&lt;&gt;"",G36&lt;=TODAY()),"Left","Active"))</f>
        <v/>
      </c>
      <c r="I36" s="37">
        <f>IF(A36="","",COUNTIFS(Tracker!$A:$A,A36,Tracker!$O:$O,"Pending")+COUNTIFS(Tracker!$A:$A,A36,Tracker!$O:$O,"Overdue")+COUNTIFS(Tracker!$A:$A,A36,Tracker!$O:$O,"Needs new version"))</f>
        <v/>
      </c>
    </row>
    <row r="37">
      <c r="H37" s="37">
        <f>IF(A37="","",IF(AND(G37&lt;&gt;"",G37&lt;=TODAY()),"Left","Active"))</f>
        <v/>
      </c>
      <c r="I37" s="37">
        <f>IF(A37="","",COUNTIFS(Tracker!$A:$A,A37,Tracker!$O:$O,"Pending")+COUNTIFS(Tracker!$A:$A,A37,Tracker!$O:$O,"Overdue")+COUNTIFS(Tracker!$A:$A,A37,Tracker!$O:$O,"Needs new version"))</f>
        <v/>
      </c>
    </row>
    <row r="38">
      <c r="H38" s="37">
        <f>IF(A38="","",IF(AND(G38&lt;&gt;"",G38&lt;=TODAY()),"Left","Active"))</f>
        <v/>
      </c>
      <c r="I38" s="37">
        <f>IF(A38="","",COUNTIFS(Tracker!$A:$A,A38,Tracker!$O:$O,"Pending")+COUNTIFS(Tracker!$A:$A,A38,Tracker!$O:$O,"Overdue")+COUNTIFS(Tracker!$A:$A,A38,Tracker!$O:$O,"Needs new version"))</f>
        <v/>
      </c>
    </row>
    <row r="39">
      <c r="H39" s="37">
        <f>IF(A39="","",IF(AND(G39&lt;&gt;"",G39&lt;=TODAY()),"Left","Active"))</f>
        <v/>
      </c>
      <c r="I39" s="37">
        <f>IF(A39="","",COUNTIFS(Tracker!$A:$A,A39,Tracker!$O:$O,"Pending")+COUNTIFS(Tracker!$A:$A,A39,Tracker!$O:$O,"Overdue")+COUNTIFS(Tracker!$A:$A,A39,Tracker!$O:$O,"Needs new version"))</f>
        <v/>
      </c>
    </row>
    <row r="40">
      <c r="H40" s="37">
        <f>IF(A40="","",IF(AND(G40&lt;&gt;"",G40&lt;=TODAY()),"Left","Active"))</f>
        <v/>
      </c>
      <c r="I40" s="37">
        <f>IF(A40="","",COUNTIFS(Tracker!$A:$A,A40,Tracker!$O:$O,"Pending")+COUNTIFS(Tracker!$A:$A,A40,Tracker!$O:$O,"Overdue")+COUNTIFS(Tracker!$A:$A,A40,Tracker!$O:$O,"Needs new version"))</f>
        <v/>
      </c>
    </row>
    <row r="41">
      <c r="H41" s="37">
        <f>IF(A41="","",IF(AND(G41&lt;&gt;"",G41&lt;=TODAY()),"Left","Active"))</f>
        <v/>
      </c>
      <c r="I41" s="37">
        <f>IF(A41="","",COUNTIFS(Tracker!$A:$A,A41,Tracker!$O:$O,"Pending")+COUNTIFS(Tracker!$A:$A,A41,Tracker!$O:$O,"Overdue")+COUNTIFS(Tracker!$A:$A,A41,Tracker!$O:$O,"Needs new version"))</f>
        <v/>
      </c>
    </row>
    <row r="42">
      <c r="H42" s="37">
        <f>IF(A42="","",IF(AND(G42&lt;&gt;"",G42&lt;=TODAY()),"Left","Active"))</f>
        <v/>
      </c>
      <c r="I42" s="37">
        <f>IF(A42="","",COUNTIFS(Tracker!$A:$A,A42,Tracker!$O:$O,"Pending")+COUNTIFS(Tracker!$A:$A,A42,Tracker!$O:$O,"Overdue")+COUNTIFS(Tracker!$A:$A,A42,Tracker!$O:$O,"Needs new version"))</f>
        <v/>
      </c>
    </row>
    <row r="43">
      <c r="H43" s="37">
        <f>IF(A43="","",IF(AND(G43&lt;&gt;"",G43&lt;=TODAY()),"Left","Active"))</f>
        <v/>
      </c>
      <c r="I43" s="37">
        <f>IF(A43="","",COUNTIFS(Tracker!$A:$A,A43,Tracker!$O:$O,"Pending")+COUNTIFS(Tracker!$A:$A,A43,Tracker!$O:$O,"Overdue")+COUNTIFS(Tracker!$A:$A,A43,Tracker!$O:$O,"Needs new version"))</f>
        <v/>
      </c>
    </row>
    <row r="44">
      <c r="H44" s="37">
        <f>IF(A44="","",IF(AND(G44&lt;&gt;"",G44&lt;=TODAY()),"Left","Active"))</f>
        <v/>
      </c>
      <c r="I44" s="37">
        <f>IF(A44="","",COUNTIFS(Tracker!$A:$A,A44,Tracker!$O:$O,"Pending")+COUNTIFS(Tracker!$A:$A,A44,Tracker!$O:$O,"Overdue")+COUNTIFS(Tracker!$A:$A,A44,Tracker!$O:$O,"Needs new version"))</f>
        <v/>
      </c>
    </row>
    <row r="45">
      <c r="H45" s="37">
        <f>IF(A45="","",IF(AND(G45&lt;&gt;"",G45&lt;=TODAY()),"Left","Active"))</f>
        <v/>
      </c>
      <c r="I45" s="37">
        <f>IF(A45="","",COUNTIFS(Tracker!$A:$A,A45,Tracker!$O:$O,"Pending")+COUNTIFS(Tracker!$A:$A,A45,Tracker!$O:$O,"Overdue")+COUNTIFS(Tracker!$A:$A,A45,Tracker!$O:$O,"Needs new version"))</f>
        <v/>
      </c>
    </row>
    <row r="46">
      <c r="H46" s="37">
        <f>IF(A46="","",IF(AND(G46&lt;&gt;"",G46&lt;=TODAY()),"Left","Active"))</f>
        <v/>
      </c>
      <c r="I46" s="37">
        <f>IF(A46="","",COUNTIFS(Tracker!$A:$A,A46,Tracker!$O:$O,"Pending")+COUNTIFS(Tracker!$A:$A,A46,Tracker!$O:$O,"Overdue")+COUNTIFS(Tracker!$A:$A,A46,Tracker!$O:$O,"Needs new version"))</f>
        <v/>
      </c>
    </row>
    <row r="47">
      <c r="H47" s="37">
        <f>IF(A47="","",IF(AND(G47&lt;&gt;"",G47&lt;=TODAY()),"Left","Active"))</f>
        <v/>
      </c>
      <c r="I47" s="37">
        <f>IF(A47="","",COUNTIFS(Tracker!$A:$A,A47,Tracker!$O:$O,"Pending")+COUNTIFS(Tracker!$A:$A,A47,Tracker!$O:$O,"Overdue")+COUNTIFS(Tracker!$A:$A,A47,Tracker!$O:$O,"Needs new version"))</f>
        <v/>
      </c>
    </row>
    <row r="48">
      <c r="H48" s="37">
        <f>IF(A48="","",IF(AND(G48&lt;&gt;"",G48&lt;=TODAY()),"Left","Active"))</f>
        <v/>
      </c>
      <c r="I48" s="37">
        <f>IF(A48="","",COUNTIFS(Tracker!$A:$A,A48,Tracker!$O:$O,"Pending")+COUNTIFS(Tracker!$A:$A,A48,Tracker!$O:$O,"Overdue")+COUNTIFS(Tracker!$A:$A,A48,Tracker!$O:$O,"Needs new version"))</f>
        <v/>
      </c>
    </row>
    <row r="49">
      <c r="H49" s="37">
        <f>IF(A49="","",IF(AND(G49&lt;&gt;"",G49&lt;=TODAY()),"Left","Active"))</f>
        <v/>
      </c>
      <c r="I49" s="37">
        <f>IF(A49="","",COUNTIFS(Tracker!$A:$A,A49,Tracker!$O:$O,"Pending")+COUNTIFS(Tracker!$A:$A,A49,Tracker!$O:$O,"Overdue")+COUNTIFS(Tracker!$A:$A,A49,Tracker!$O:$O,"Needs new version"))</f>
        <v/>
      </c>
    </row>
    <row r="50">
      <c r="H50" s="37">
        <f>IF(A50="","",IF(AND(G50&lt;&gt;"",G50&lt;=TODAY()),"Left","Active"))</f>
        <v/>
      </c>
      <c r="I50" s="37">
        <f>IF(A50="","",COUNTIFS(Tracker!$A:$A,A50,Tracker!$O:$O,"Pending")+COUNTIFS(Tracker!$A:$A,A50,Tracker!$O:$O,"Overdue")+COUNTIFS(Tracker!$A:$A,A50,Tracker!$O:$O,"Needs new version"))</f>
        <v/>
      </c>
    </row>
    <row r="51">
      <c r="H51" s="37">
        <f>IF(A51="","",IF(AND(G51&lt;&gt;"",G51&lt;=TODAY()),"Left","Active"))</f>
        <v/>
      </c>
      <c r="I51" s="37">
        <f>IF(A51="","",COUNTIFS(Tracker!$A:$A,A51,Tracker!$O:$O,"Pending")+COUNTIFS(Tracker!$A:$A,A51,Tracker!$O:$O,"Overdue")+COUNTIFS(Tracker!$A:$A,A51,Tracker!$O:$O,"Needs new version"))</f>
        <v/>
      </c>
    </row>
    <row r="52">
      <c r="H52" s="37">
        <f>IF(A52="","",IF(AND(G52&lt;&gt;"",G52&lt;=TODAY()),"Left","Active"))</f>
        <v/>
      </c>
      <c r="I52" s="37">
        <f>IF(A52="","",COUNTIFS(Tracker!$A:$A,A52,Tracker!$O:$O,"Pending")+COUNTIFS(Tracker!$A:$A,A52,Tracker!$O:$O,"Overdue")+COUNTIFS(Tracker!$A:$A,A52,Tracker!$O:$O,"Needs new version"))</f>
        <v/>
      </c>
    </row>
    <row r="53">
      <c r="H53" s="37">
        <f>IF(A53="","",IF(AND(G53&lt;&gt;"",G53&lt;=TODAY()),"Left","Active"))</f>
        <v/>
      </c>
      <c r="I53" s="37">
        <f>IF(A53="","",COUNTIFS(Tracker!$A:$A,A53,Tracker!$O:$O,"Pending")+COUNTIFS(Tracker!$A:$A,A53,Tracker!$O:$O,"Overdue")+COUNTIFS(Tracker!$A:$A,A53,Tracker!$O:$O,"Needs new version"))</f>
        <v/>
      </c>
    </row>
    <row r="54">
      <c r="H54" s="37">
        <f>IF(A54="","",IF(AND(G54&lt;&gt;"",G54&lt;=TODAY()),"Left","Active"))</f>
        <v/>
      </c>
      <c r="I54" s="37">
        <f>IF(A54="","",COUNTIFS(Tracker!$A:$A,A54,Tracker!$O:$O,"Pending")+COUNTIFS(Tracker!$A:$A,A54,Tracker!$O:$O,"Overdue")+COUNTIFS(Tracker!$A:$A,A54,Tracker!$O:$O,"Needs new version"))</f>
        <v/>
      </c>
    </row>
    <row r="55">
      <c r="H55" s="37">
        <f>IF(A55="","",IF(AND(G55&lt;&gt;"",G55&lt;=TODAY()),"Left","Active"))</f>
        <v/>
      </c>
      <c r="I55" s="37">
        <f>IF(A55="","",COUNTIFS(Tracker!$A:$A,A55,Tracker!$O:$O,"Pending")+COUNTIFS(Tracker!$A:$A,A55,Tracker!$O:$O,"Overdue")+COUNTIFS(Tracker!$A:$A,A55,Tracker!$O:$O,"Needs new version"))</f>
        <v/>
      </c>
    </row>
    <row r="56">
      <c r="H56" s="37">
        <f>IF(A56="","",IF(AND(G56&lt;&gt;"",G56&lt;=TODAY()),"Left","Active"))</f>
        <v/>
      </c>
      <c r="I56" s="37">
        <f>IF(A56="","",COUNTIFS(Tracker!$A:$A,A56,Tracker!$O:$O,"Pending")+COUNTIFS(Tracker!$A:$A,A56,Tracker!$O:$O,"Overdue")+COUNTIFS(Tracker!$A:$A,A56,Tracker!$O:$O,"Needs new version"))</f>
        <v/>
      </c>
    </row>
    <row r="57">
      <c r="H57" s="37">
        <f>IF(A57="","",IF(AND(G57&lt;&gt;"",G57&lt;=TODAY()),"Left","Active"))</f>
        <v/>
      </c>
      <c r="I57" s="37">
        <f>IF(A57="","",COUNTIFS(Tracker!$A:$A,A57,Tracker!$O:$O,"Pending")+COUNTIFS(Tracker!$A:$A,A57,Tracker!$O:$O,"Overdue")+COUNTIFS(Tracker!$A:$A,A57,Tracker!$O:$O,"Needs new version"))</f>
        <v/>
      </c>
    </row>
    <row r="58">
      <c r="H58" s="37">
        <f>IF(A58="","",IF(AND(G58&lt;&gt;"",G58&lt;=TODAY()),"Left","Active"))</f>
        <v/>
      </c>
      <c r="I58" s="37">
        <f>IF(A58="","",COUNTIFS(Tracker!$A:$A,A58,Tracker!$O:$O,"Pending")+COUNTIFS(Tracker!$A:$A,A58,Tracker!$O:$O,"Overdue")+COUNTIFS(Tracker!$A:$A,A58,Tracker!$O:$O,"Needs new version"))</f>
        <v/>
      </c>
    </row>
    <row r="59">
      <c r="H59" s="37">
        <f>IF(A59="","",IF(AND(G59&lt;&gt;"",G59&lt;=TODAY()),"Left","Active"))</f>
        <v/>
      </c>
      <c r="I59" s="37">
        <f>IF(A59="","",COUNTIFS(Tracker!$A:$A,A59,Tracker!$O:$O,"Pending")+COUNTIFS(Tracker!$A:$A,A59,Tracker!$O:$O,"Overdue")+COUNTIFS(Tracker!$A:$A,A59,Tracker!$O:$O,"Needs new version"))</f>
        <v/>
      </c>
    </row>
    <row r="60">
      <c r="H60" s="37">
        <f>IF(A60="","",IF(AND(G60&lt;&gt;"",G60&lt;=TODAY()),"Left","Active"))</f>
        <v/>
      </c>
      <c r="I60" s="37">
        <f>IF(A60="","",COUNTIFS(Tracker!$A:$A,A60,Tracker!$O:$O,"Pending")+COUNTIFS(Tracker!$A:$A,A60,Tracker!$O:$O,"Overdue")+COUNTIFS(Tracker!$A:$A,A60,Tracker!$O:$O,"Needs new version"))</f>
        <v/>
      </c>
    </row>
    <row r="61">
      <c r="H61" s="37">
        <f>IF(A61="","",IF(AND(G61&lt;&gt;"",G61&lt;=TODAY()),"Left","Active"))</f>
        <v/>
      </c>
      <c r="I61" s="37">
        <f>IF(A61="","",COUNTIFS(Tracker!$A:$A,A61,Tracker!$O:$O,"Pending")+COUNTIFS(Tracker!$A:$A,A61,Tracker!$O:$O,"Overdue")+COUNTIFS(Tracker!$A:$A,A61,Tracker!$O:$O,"Needs new version"))</f>
        <v/>
      </c>
    </row>
    <row r="62">
      <c r="H62" s="37">
        <f>IF(A62="","",IF(AND(G62&lt;&gt;"",G62&lt;=TODAY()),"Left","Active"))</f>
        <v/>
      </c>
      <c r="I62" s="37">
        <f>IF(A62="","",COUNTIFS(Tracker!$A:$A,A62,Tracker!$O:$O,"Pending")+COUNTIFS(Tracker!$A:$A,A62,Tracker!$O:$O,"Overdue")+COUNTIFS(Tracker!$A:$A,A62,Tracker!$O:$O,"Needs new version"))</f>
        <v/>
      </c>
    </row>
    <row r="63">
      <c r="H63" s="37">
        <f>IF(A63="","",IF(AND(G63&lt;&gt;"",G63&lt;=TODAY()),"Left","Active"))</f>
        <v/>
      </c>
      <c r="I63" s="37">
        <f>IF(A63="","",COUNTIFS(Tracker!$A:$A,A63,Tracker!$O:$O,"Pending")+COUNTIFS(Tracker!$A:$A,A63,Tracker!$O:$O,"Overdue")+COUNTIFS(Tracker!$A:$A,A63,Tracker!$O:$O,"Needs new version"))</f>
        <v/>
      </c>
    </row>
    <row r="64">
      <c r="H64" s="37">
        <f>IF(A64="","",IF(AND(G64&lt;&gt;"",G64&lt;=TODAY()),"Left","Active"))</f>
        <v/>
      </c>
      <c r="I64" s="37">
        <f>IF(A64="","",COUNTIFS(Tracker!$A:$A,A64,Tracker!$O:$O,"Pending")+COUNTIFS(Tracker!$A:$A,A64,Tracker!$O:$O,"Overdue")+COUNTIFS(Tracker!$A:$A,A64,Tracker!$O:$O,"Needs new version"))</f>
        <v/>
      </c>
    </row>
    <row r="65">
      <c r="H65" s="37">
        <f>IF(A65="","",IF(AND(G65&lt;&gt;"",G65&lt;=TODAY()),"Left","Active"))</f>
        <v/>
      </c>
      <c r="I65" s="37">
        <f>IF(A65="","",COUNTIFS(Tracker!$A:$A,A65,Tracker!$O:$O,"Pending")+COUNTIFS(Tracker!$A:$A,A65,Tracker!$O:$O,"Overdue")+COUNTIFS(Tracker!$A:$A,A65,Tracker!$O:$O,"Needs new version"))</f>
        <v/>
      </c>
    </row>
    <row r="66">
      <c r="H66" s="37">
        <f>IF(A66="","",IF(AND(G66&lt;&gt;"",G66&lt;=TODAY()),"Left","Active"))</f>
        <v/>
      </c>
      <c r="I66" s="37">
        <f>IF(A66="","",COUNTIFS(Tracker!$A:$A,A66,Tracker!$O:$O,"Pending")+COUNTIFS(Tracker!$A:$A,A66,Tracker!$O:$O,"Overdue")+COUNTIFS(Tracker!$A:$A,A66,Tracker!$O:$O,"Needs new version"))</f>
        <v/>
      </c>
    </row>
    <row r="67">
      <c r="H67" s="37">
        <f>IF(A67="","",IF(AND(G67&lt;&gt;"",G67&lt;=TODAY()),"Left","Active"))</f>
        <v/>
      </c>
      <c r="I67" s="37">
        <f>IF(A67="","",COUNTIFS(Tracker!$A:$A,A67,Tracker!$O:$O,"Pending")+COUNTIFS(Tracker!$A:$A,A67,Tracker!$O:$O,"Overdue")+COUNTIFS(Tracker!$A:$A,A67,Tracker!$O:$O,"Needs new version"))</f>
        <v/>
      </c>
    </row>
    <row r="68">
      <c r="H68" s="37">
        <f>IF(A68="","",IF(AND(G68&lt;&gt;"",G68&lt;=TODAY()),"Left","Active"))</f>
        <v/>
      </c>
      <c r="I68" s="37">
        <f>IF(A68="","",COUNTIFS(Tracker!$A:$A,A68,Tracker!$O:$O,"Pending")+COUNTIFS(Tracker!$A:$A,A68,Tracker!$O:$O,"Overdue")+COUNTIFS(Tracker!$A:$A,A68,Tracker!$O:$O,"Needs new version"))</f>
        <v/>
      </c>
    </row>
    <row r="69">
      <c r="H69" s="37">
        <f>IF(A69="","",IF(AND(G69&lt;&gt;"",G69&lt;=TODAY()),"Left","Active"))</f>
        <v/>
      </c>
      <c r="I69" s="37">
        <f>IF(A69="","",COUNTIFS(Tracker!$A:$A,A69,Tracker!$O:$O,"Pending")+COUNTIFS(Tracker!$A:$A,A69,Tracker!$O:$O,"Overdue")+COUNTIFS(Tracker!$A:$A,A69,Tracker!$O:$O,"Needs new version"))</f>
        <v/>
      </c>
    </row>
    <row r="70">
      <c r="H70" s="37">
        <f>IF(A70="","",IF(AND(G70&lt;&gt;"",G70&lt;=TODAY()),"Left","Active"))</f>
        <v/>
      </c>
      <c r="I70" s="37">
        <f>IF(A70="","",COUNTIFS(Tracker!$A:$A,A70,Tracker!$O:$O,"Pending")+COUNTIFS(Tracker!$A:$A,A70,Tracker!$O:$O,"Overdue")+COUNTIFS(Tracker!$A:$A,A70,Tracker!$O:$O,"Needs new version"))</f>
        <v/>
      </c>
    </row>
    <row r="71">
      <c r="H71" s="37">
        <f>IF(A71="","",IF(AND(G71&lt;&gt;"",G71&lt;=TODAY()),"Left","Active"))</f>
        <v/>
      </c>
      <c r="I71" s="37">
        <f>IF(A71="","",COUNTIFS(Tracker!$A:$A,A71,Tracker!$O:$O,"Pending")+COUNTIFS(Tracker!$A:$A,A71,Tracker!$O:$O,"Overdue")+COUNTIFS(Tracker!$A:$A,A71,Tracker!$O:$O,"Needs new version"))</f>
        <v/>
      </c>
    </row>
    <row r="72">
      <c r="H72" s="37">
        <f>IF(A72="","",IF(AND(G72&lt;&gt;"",G72&lt;=TODAY()),"Left","Active"))</f>
        <v/>
      </c>
      <c r="I72" s="37">
        <f>IF(A72="","",COUNTIFS(Tracker!$A:$A,A72,Tracker!$O:$O,"Pending")+COUNTIFS(Tracker!$A:$A,A72,Tracker!$O:$O,"Overdue")+COUNTIFS(Tracker!$A:$A,A72,Tracker!$O:$O,"Needs new version"))</f>
        <v/>
      </c>
    </row>
    <row r="73">
      <c r="H73" s="37">
        <f>IF(A73="","",IF(AND(G73&lt;&gt;"",G73&lt;=TODAY()),"Left","Active"))</f>
        <v/>
      </c>
      <c r="I73" s="37">
        <f>IF(A73="","",COUNTIFS(Tracker!$A:$A,A73,Tracker!$O:$O,"Pending")+COUNTIFS(Tracker!$A:$A,A73,Tracker!$O:$O,"Overdue")+COUNTIFS(Tracker!$A:$A,A73,Tracker!$O:$O,"Needs new version"))</f>
        <v/>
      </c>
    </row>
    <row r="74">
      <c r="H74" s="37">
        <f>IF(A74="","",IF(AND(G74&lt;&gt;"",G74&lt;=TODAY()),"Left","Active"))</f>
        <v/>
      </c>
      <c r="I74" s="37">
        <f>IF(A74="","",COUNTIFS(Tracker!$A:$A,A74,Tracker!$O:$O,"Pending")+COUNTIFS(Tracker!$A:$A,A74,Tracker!$O:$O,"Overdue")+COUNTIFS(Tracker!$A:$A,A74,Tracker!$O:$O,"Needs new version"))</f>
        <v/>
      </c>
    </row>
    <row r="75">
      <c r="H75" s="37">
        <f>IF(A75="","",IF(AND(G75&lt;&gt;"",G75&lt;=TODAY()),"Left","Active"))</f>
        <v/>
      </c>
      <c r="I75" s="37">
        <f>IF(A75="","",COUNTIFS(Tracker!$A:$A,A75,Tracker!$O:$O,"Pending")+COUNTIFS(Tracker!$A:$A,A75,Tracker!$O:$O,"Overdue")+COUNTIFS(Tracker!$A:$A,A75,Tracker!$O:$O,"Needs new version"))</f>
        <v/>
      </c>
    </row>
    <row r="76">
      <c r="H76" s="37">
        <f>IF(A76="","",IF(AND(G76&lt;&gt;"",G76&lt;=TODAY()),"Left","Active"))</f>
        <v/>
      </c>
      <c r="I76" s="37">
        <f>IF(A76="","",COUNTIFS(Tracker!$A:$A,A76,Tracker!$O:$O,"Pending")+COUNTIFS(Tracker!$A:$A,A76,Tracker!$O:$O,"Overdue")+COUNTIFS(Tracker!$A:$A,A76,Tracker!$O:$O,"Needs new version"))</f>
        <v/>
      </c>
    </row>
    <row r="77">
      <c r="H77" s="37">
        <f>IF(A77="","",IF(AND(G77&lt;&gt;"",G77&lt;=TODAY()),"Left","Active"))</f>
        <v/>
      </c>
      <c r="I77" s="37">
        <f>IF(A77="","",COUNTIFS(Tracker!$A:$A,A77,Tracker!$O:$O,"Pending")+COUNTIFS(Tracker!$A:$A,A77,Tracker!$O:$O,"Overdue")+COUNTIFS(Tracker!$A:$A,A77,Tracker!$O:$O,"Needs new version"))</f>
        <v/>
      </c>
    </row>
    <row r="78">
      <c r="H78" s="37">
        <f>IF(A78="","",IF(AND(G78&lt;&gt;"",G78&lt;=TODAY()),"Left","Active"))</f>
        <v/>
      </c>
      <c r="I78" s="37">
        <f>IF(A78="","",COUNTIFS(Tracker!$A:$A,A78,Tracker!$O:$O,"Pending")+COUNTIFS(Tracker!$A:$A,A78,Tracker!$O:$O,"Overdue")+COUNTIFS(Tracker!$A:$A,A78,Tracker!$O:$O,"Needs new version"))</f>
        <v/>
      </c>
    </row>
    <row r="79">
      <c r="H79" s="37">
        <f>IF(A79="","",IF(AND(G79&lt;&gt;"",G79&lt;=TODAY()),"Left","Active"))</f>
        <v/>
      </c>
      <c r="I79" s="37">
        <f>IF(A79="","",COUNTIFS(Tracker!$A:$A,A79,Tracker!$O:$O,"Pending")+COUNTIFS(Tracker!$A:$A,A79,Tracker!$O:$O,"Overdue")+COUNTIFS(Tracker!$A:$A,A79,Tracker!$O:$O,"Needs new version"))</f>
        <v/>
      </c>
    </row>
    <row r="80">
      <c r="H80" s="37">
        <f>IF(A80="","",IF(AND(G80&lt;&gt;"",G80&lt;=TODAY()),"Left","Active"))</f>
        <v/>
      </c>
      <c r="I80" s="37">
        <f>IF(A80="","",COUNTIFS(Tracker!$A:$A,A80,Tracker!$O:$O,"Pending")+COUNTIFS(Tracker!$A:$A,A80,Tracker!$O:$O,"Overdue")+COUNTIFS(Tracker!$A:$A,A80,Tracker!$O:$O,"Needs new version"))</f>
        <v/>
      </c>
    </row>
    <row r="81">
      <c r="H81" s="37">
        <f>IF(A81="","",IF(AND(G81&lt;&gt;"",G81&lt;=TODAY()),"Left","Active"))</f>
        <v/>
      </c>
      <c r="I81" s="37">
        <f>IF(A81="","",COUNTIFS(Tracker!$A:$A,A81,Tracker!$O:$O,"Pending")+COUNTIFS(Tracker!$A:$A,A81,Tracker!$O:$O,"Overdue")+COUNTIFS(Tracker!$A:$A,A81,Tracker!$O:$O,"Needs new version"))</f>
        <v/>
      </c>
    </row>
    <row r="82">
      <c r="H82" s="37">
        <f>IF(A82="","",IF(AND(G82&lt;&gt;"",G82&lt;=TODAY()),"Left","Active"))</f>
        <v/>
      </c>
      <c r="I82" s="37">
        <f>IF(A82="","",COUNTIFS(Tracker!$A:$A,A82,Tracker!$O:$O,"Pending")+COUNTIFS(Tracker!$A:$A,A82,Tracker!$O:$O,"Overdue")+COUNTIFS(Tracker!$A:$A,A82,Tracker!$O:$O,"Needs new version"))</f>
        <v/>
      </c>
    </row>
    <row r="83">
      <c r="H83" s="37">
        <f>IF(A83="","",IF(AND(G83&lt;&gt;"",G83&lt;=TODAY()),"Left","Active"))</f>
        <v/>
      </c>
      <c r="I83" s="37">
        <f>IF(A83="","",COUNTIFS(Tracker!$A:$A,A83,Tracker!$O:$O,"Pending")+COUNTIFS(Tracker!$A:$A,A83,Tracker!$O:$O,"Overdue")+COUNTIFS(Tracker!$A:$A,A83,Tracker!$O:$O,"Needs new version"))</f>
        <v/>
      </c>
    </row>
    <row r="84">
      <c r="H84" s="37">
        <f>IF(A84="","",IF(AND(G84&lt;&gt;"",G84&lt;=TODAY()),"Left","Active"))</f>
        <v/>
      </c>
      <c r="I84" s="37">
        <f>IF(A84="","",COUNTIFS(Tracker!$A:$A,A84,Tracker!$O:$O,"Pending")+COUNTIFS(Tracker!$A:$A,A84,Tracker!$O:$O,"Overdue")+COUNTIFS(Tracker!$A:$A,A84,Tracker!$O:$O,"Needs new version"))</f>
        <v/>
      </c>
    </row>
    <row r="85">
      <c r="H85" s="37">
        <f>IF(A85="","",IF(AND(G85&lt;&gt;"",G85&lt;=TODAY()),"Left","Active"))</f>
        <v/>
      </c>
      <c r="I85" s="37">
        <f>IF(A85="","",COUNTIFS(Tracker!$A:$A,A85,Tracker!$O:$O,"Pending")+COUNTIFS(Tracker!$A:$A,A85,Tracker!$O:$O,"Overdue")+COUNTIFS(Tracker!$A:$A,A85,Tracker!$O:$O,"Needs new version"))</f>
        <v/>
      </c>
    </row>
    <row r="86">
      <c r="H86" s="37">
        <f>IF(A86="","",IF(AND(G86&lt;&gt;"",G86&lt;=TODAY()),"Left","Active"))</f>
        <v/>
      </c>
      <c r="I86" s="37">
        <f>IF(A86="","",COUNTIFS(Tracker!$A:$A,A86,Tracker!$O:$O,"Pending")+COUNTIFS(Tracker!$A:$A,A86,Tracker!$O:$O,"Overdue")+COUNTIFS(Tracker!$A:$A,A86,Tracker!$O:$O,"Needs new version"))</f>
        <v/>
      </c>
    </row>
    <row r="87">
      <c r="H87" s="37">
        <f>IF(A87="","",IF(AND(G87&lt;&gt;"",G87&lt;=TODAY()),"Left","Active"))</f>
        <v/>
      </c>
      <c r="I87" s="37">
        <f>IF(A87="","",COUNTIFS(Tracker!$A:$A,A87,Tracker!$O:$O,"Pending")+COUNTIFS(Tracker!$A:$A,A87,Tracker!$O:$O,"Overdue")+COUNTIFS(Tracker!$A:$A,A87,Tracker!$O:$O,"Needs new version"))</f>
        <v/>
      </c>
    </row>
    <row r="88">
      <c r="H88" s="37">
        <f>IF(A88="","",IF(AND(G88&lt;&gt;"",G88&lt;=TODAY()),"Left","Active"))</f>
        <v/>
      </c>
      <c r="I88" s="37">
        <f>IF(A88="","",COUNTIFS(Tracker!$A:$A,A88,Tracker!$O:$O,"Pending")+COUNTIFS(Tracker!$A:$A,A88,Tracker!$O:$O,"Overdue")+COUNTIFS(Tracker!$A:$A,A88,Tracker!$O:$O,"Needs new version"))</f>
        <v/>
      </c>
    </row>
    <row r="89">
      <c r="H89" s="37">
        <f>IF(A89="","",IF(AND(G89&lt;&gt;"",G89&lt;=TODAY()),"Left","Active"))</f>
        <v/>
      </c>
      <c r="I89" s="37">
        <f>IF(A89="","",COUNTIFS(Tracker!$A:$A,A89,Tracker!$O:$O,"Pending")+COUNTIFS(Tracker!$A:$A,A89,Tracker!$O:$O,"Overdue")+COUNTIFS(Tracker!$A:$A,A89,Tracker!$O:$O,"Needs new version"))</f>
        <v/>
      </c>
    </row>
    <row r="90">
      <c r="H90" s="37">
        <f>IF(A90="","",IF(AND(G90&lt;&gt;"",G90&lt;=TODAY()),"Left","Active"))</f>
        <v/>
      </c>
      <c r="I90" s="37">
        <f>IF(A90="","",COUNTIFS(Tracker!$A:$A,A90,Tracker!$O:$O,"Pending")+COUNTIFS(Tracker!$A:$A,A90,Tracker!$O:$O,"Overdue")+COUNTIFS(Tracker!$A:$A,A90,Tracker!$O:$O,"Needs new version"))</f>
        <v/>
      </c>
    </row>
    <row r="91">
      <c r="H91" s="37">
        <f>IF(A91="","",IF(AND(G91&lt;&gt;"",G91&lt;=TODAY()),"Left","Active"))</f>
        <v/>
      </c>
      <c r="I91" s="37">
        <f>IF(A91="","",COUNTIFS(Tracker!$A:$A,A91,Tracker!$O:$O,"Pending")+COUNTIFS(Tracker!$A:$A,A91,Tracker!$O:$O,"Overdue")+COUNTIFS(Tracker!$A:$A,A91,Tracker!$O:$O,"Needs new version"))</f>
        <v/>
      </c>
    </row>
    <row r="92">
      <c r="H92" s="37">
        <f>IF(A92="","",IF(AND(G92&lt;&gt;"",G92&lt;=TODAY()),"Left","Active"))</f>
        <v/>
      </c>
      <c r="I92" s="37">
        <f>IF(A92="","",COUNTIFS(Tracker!$A:$A,A92,Tracker!$O:$O,"Pending")+COUNTIFS(Tracker!$A:$A,A92,Tracker!$O:$O,"Overdue")+COUNTIFS(Tracker!$A:$A,A92,Tracker!$O:$O,"Needs new version"))</f>
        <v/>
      </c>
    </row>
    <row r="93">
      <c r="H93" s="37">
        <f>IF(A93="","",IF(AND(G93&lt;&gt;"",G93&lt;=TODAY()),"Left","Active"))</f>
        <v/>
      </c>
      <c r="I93" s="37">
        <f>IF(A93="","",COUNTIFS(Tracker!$A:$A,A93,Tracker!$O:$O,"Pending")+COUNTIFS(Tracker!$A:$A,A93,Tracker!$O:$O,"Overdue")+COUNTIFS(Tracker!$A:$A,A93,Tracker!$O:$O,"Needs new version"))</f>
        <v/>
      </c>
    </row>
    <row r="94">
      <c r="H94" s="37">
        <f>IF(A94="","",IF(AND(G94&lt;&gt;"",G94&lt;=TODAY()),"Left","Active"))</f>
        <v/>
      </c>
      <c r="I94" s="37">
        <f>IF(A94="","",COUNTIFS(Tracker!$A:$A,A94,Tracker!$O:$O,"Pending")+COUNTIFS(Tracker!$A:$A,A94,Tracker!$O:$O,"Overdue")+COUNTIFS(Tracker!$A:$A,A94,Tracker!$O:$O,"Needs new version"))</f>
        <v/>
      </c>
    </row>
    <row r="95">
      <c r="H95" s="37">
        <f>IF(A95="","",IF(AND(G95&lt;&gt;"",G95&lt;=TODAY()),"Left","Active"))</f>
        <v/>
      </c>
      <c r="I95" s="37">
        <f>IF(A95="","",COUNTIFS(Tracker!$A:$A,A95,Tracker!$O:$O,"Pending")+COUNTIFS(Tracker!$A:$A,A95,Tracker!$O:$O,"Overdue")+COUNTIFS(Tracker!$A:$A,A95,Tracker!$O:$O,"Needs new version"))</f>
        <v/>
      </c>
    </row>
    <row r="96">
      <c r="H96" s="37">
        <f>IF(A96="","",IF(AND(G96&lt;&gt;"",G96&lt;=TODAY()),"Left","Active"))</f>
        <v/>
      </c>
      <c r="I96" s="37">
        <f>IF(A96="","",COUNTIFS(Tracker!$A:$A,A96,Tracker!$O:$O,"Pending")+COUNTIFS(Tracker!$A:$A,A96,Tracker!$O:$O,"Overdue")+COUNTIFS(Tracker!$A:$A,A96,Tracker!$O:$O,"Needs new version"))</f>
        <v/>
      </c>
    </row>
    <row r="97">
      <c r="H97" s="37">
        <f>IF(A97="","",IF(AND(G97&lt;&gt;"",G97&lt;=TODAY()),"Left","Active"))</f>
        <v/>
      </c>
      <c r="I97" s="37">
        <f>IF(A97="","",COUNTIFS(Tracker!$A:$A,A97,Tracker!$O:$O,"Pending")+COUNTIFS(Tracker!$A:$A,A97,Tracker!$O:$O,"Overdue")+COUNTIFS(Tracker!$A:$A,A97,Tracker!$O:$O,"Needs new version"))</f>
        <v/>
      </c>
    </row>
    <row r="98">
      <c r="H98" s="37">
        <f>IF(A98="","",IF(AND(G98&lt;&gt;"",G98&lt;=TODAY()),"Left","Active"))</f>
        <v/>
      </c>
      <c r="I98" s="37">
        <f>IF(A98="","",COUNTIFS(Tracker!$A:$A,A98,Tracker!$O:$O,"Pending")+COUNTIFS(Tracker!$A:$A,A98,Tracker!$O:$O,"Overdue")+COUNTIFS(Tracker!$A:$A,A98,Tracker!$O:$O,"Needs new version"))</f>
        <v/>
      </c>
    </row>
    <row r="99">
      <c r="H99" s="37">
        <f>IF(A99="","",IF(AND(G99&lt;&gt;"",G99&lt;=TODAY()),"Left","Active"))</f>
        <v/>
      </c>
      <c r="I99" s="37">
        <f>IF(A99="","",COUNTIFS(Tracker!$A:$A,A99,Tracker!$O:$O,"Pending")+COUNTIFS(Tracker!$A:$A,A99,Tracker!$O:$O,"Overdue")+COUNTIFS(Tracker!$A:$A,A99,Tracker!$O:$O,"Needs new version"))</f>
        <v/>
      </c>
    </row>
    <row r="100">
      <c r="H100" s="37">
        <f>IF(A100="","",IF(AND(G100&lt;&gt;"",G100&lt;=TODAY()),"Left","Active"))</f>
        <v/>
      </c>
      <c r="I100" s="37">
        <f>IF(A100="","",COUNTIFS(Tracker!$A:$A,A100,Tracker!$O:$O,"Pending")+COUNTIFS(Tracker!$A:$A,A100,Tracker!$O:$O,"Overdue")+COUNTIFS(Tracker!$A:$A,A100,Tracker!$O:$O,"Needs new version"))</f>
        <v/>
      </c>
    </row>
    <row r="101">
      <c r="H101" s="37">
        <f>IF(A101="","",IF(AND(G101&lt;&gt;"",G101&lt;=TODAY()),"Left","Active"))</f>
        <v/>
      </c>
      <c r="I101" s="37">
        <f>IF(A101="","",COUNTIFS(Tracker!$A:$A,A101,Tracker!$O:$O,"Pending")+COUNTIFS(Tracker!$A:$A,A101,Tracker!$O:$O,"Overdue")+COUNTIFS(Tracker!$A:$A,A101,Tracker!$O:$O,"Needs new version"))</f>
        <v/>
      </c>
    </row>
    <row r="102">
      <c r="H102" s="37">
        <f>IF(A102="","",IF(AND(G102&lt;&gt;"",G102&lt;=TODAY()),"Left","Active"))</f>
        <v/>
      </c>
      <c r="I102" s="37">
        <f>IF(A102="","",COUNTIFS(Tracker!$A:$A,A102,Tracker!$O:$O,"Pending")+COUNTIFS(Tracker!$A:$A,A102,Tracker!$O:$O,"Overdue")+COUNTIFS(Tracker!$A:$A,A102,Tracker!$O:$O,"Needs new version"))</f>
        <v/>
      </c>
    </row>
    <row r="103">
      <c r="H103" s="37">
        <f>IF(A103="","",IF(AND(G103&lt;&gt;"",G103&lt;=TODAY()),"Left","Active"))</f>
        <v/>
      </c>
      <c r="I103" s="37">
        <f>IF(A103="","",COUNTIFS(Tracker!$A:$A,A103,Tracker!$O:$O,"Pending")+COUNTIFS(Tracker!$A:$A,A103,Tracker!$O:$O,"Overdue")+COUNTIFS(Tracker!$A:$A,A103,Tracker!$O:$O,"Needs new version"))</f>
        <v/>
      </c>
    </row>
    <row r="104">
      <c r="H104" s="37">
        <f>IF(A104="","",IF(AND(G104&lt;&gt;"",G104&lt;=TODAY()),"Left","Active"))</f>
        <v/>
      </c>
      <c r="I104" s="37">
        <f>IF(A104="","",COUNTIFS(Tracker!$A:$A,A104,Tracker!$O:$O,"Pending")+COUNTIFS(Tracker!$A:$A,A104,Tracker!$O:$O,"Overdue")+COUNTIFS(Tracker!$A:$A,A104,Tracker!$O:$O,"Needs new version"))</f>
        <v/>
      </c>
    </row>
    <row r="105">
      <c r="H105" s="37">
        <f>IF(A105="","",IF(AND(G105&lt;&gt;"",G105&lt;=TODAY()),"Left","Active"))</f>
        <v/>
      </c>
      <c r="I105" s="37">
        <f>IF(A105="","",COUNTIFS(Tracker!$A:$A,A105,Tracker!$O:$O,"Pending")+COUNTIFS(Tracker!$A:$A,A105,Tracker!$O:$O,"Overdue")+COUNTIFS(Tracker!$A:$A,A105,Tracker!$O:$O,"Needs new version"))</f>
        <v/>
      </c>
    </row>
    <row r="106">
      <c r="H106" s="37">
        <f>IF(A106="","",IF(AND(G106&lt;&gt;"",G106&lt;=TODAY()),"Left","Active"))</f>
        <v/>
      </c>
      <c r="I106" s="37">
        <f>IF(A106="","",COUNTIFS(Tracker!$A:$A,A106,Tracker!$O:$O,"Pending")+COUNTIFS(Tracker!$A:$A,A106,Tracker!$O:$O,"Overdue")+COUNTIFS(Tracker!$A:$A,A106,Tracker!$O:$O,"Needs new version"))</f>
        <v/>
      </c>
    </row>
    <row r="107">
      <c r="H107" s="37">
        <f>IF(A107="","",IF(AND(G107&lt;&gt;"",G107&lt;=TODAY()),"Left","Active"))</f>
        <v/>
      </c>
      <c r="I107" s="37">
        <f>IF(A107="","",COUNTIFS(Tracker!$A:$A,A107,Tracker!$O:$O,"Pending")+COUNTIFS(Tracker!$A:$A,A107,Tracker!$O:$O,"Overdue")+COUNTIFS(Tracker!$A:$A,A107,Tracker!$O:$O,"Needs new version"))</f>
        <v/>
      </c>
    </row>
    <row r="108">
      <c r="H108" s="37">
        <f>IF(A108="","",IF(AND(G108&lt;&gt;"",G108&lt;=TODAY()),"Left","Active"))</f>
        <v/>
      </c>
      <c r="I108" s="37">
        <f>IF(A108="","",COUNTIFS(Tracker!$A:$A,A108,Tracker!$O:$O,"Pending")+COUNTIFS(Tracker!$A:$A,A108,Tracker!$O:$O,"Overdue")+COUNTIFS(Tracker!$A:$A,A108,Tracker!$O:$O,"Needs new version"))</f>
        <v/>
      </c>
    </row>
    <row r="109">
      <c r="H109" s="37">
        <f>IF(A109="","",IF(AND(G109&lt;&gt;"",G109&lt;=TODAY()),"Left","Active"))</f>
        <v/>
      </c>
      <c r="I109" s="37">
        <f>IF(A109="","",COUNTIFS(Tracker!$A:$A,A109,Tracker!$O:$O,"Pending")+COUNTIFS(Tracker!$A:$A,A109,Tracker!$O:$O,"Overdue")+COUNTIFS(Tracker!$A:$A,A109,Tracker!$O:$O,"Needs new version"))</f>
        <v/>
      </c>
    </row>
    <row r="110">
      <c r="H110" s="37">
        <f>IF(A110="","",IF(AND(G110&lt;&gt;"",G110&lt;=TODAY()),"Left","Active"))</f>
        <v/>
      </c>
      <c r="I110" s="37">
        <f>IF(A110="","",COUNTIFS(Tracker!$A:$A,A110,Tracker!$O:$O,"Pending")+COUNTIFS(Tracker!$A:$A,A110,Tracker!$O:$O,"Overdue")+COUNTIFS(Tracker!$A:$A,A110,Tracker!$O:$O,"Needs new version"))</f>
        <v/>
      </c>
    </row>
    <row r="111">
      <c r="H111" s="37">
        <f>IF(A111="","",IF(AND(G111&lt;&gt;"",G111&lt;=TODAY()),"Left","Active"))</f>
        <v/>
      </c>
      <c r="I111" s="37">
        <f>IF(A111="","",COUNTIFS(Tracker!$A:$A,A111,Tracker!$O:$O,"Pending")+COUNTIFS(Tracker!$A:$A,A111,Tracker!$O:$O,"Overdue")+COUNTIFS(Tracker!$A:$A,A111,Tracker!$O:$O,"Needs new version"))</f>
        <v/>
      </c>
    </row>
    <row r="112">
      <c r="H112" s="37">
        <f>IF(A112="","",IF(AND(G112&lt;&gt;"",G112&lt;=TODAY()),"Left","Active"))</f>
        <v/>
      </c>
      <c r="I112" s="37">
        <f>IF(A112="","",COUNTIFS(Tracker!$A:$A,A112,Tracker!$O:$O,"Pending")+COUNTIFS(Tracker!$A:$A,A112,Tracker!$O:$O,"Overdue")+COUNTIFS(Tracker!$A:$A,A112,Tracker!$O:$O,"Needs new version"))</f>
        <v/>
      </c>
    </row>
    <row r="113">
      <c r="H113" s="37">
        <f>IF(A113="","",IF(AND(G113&lt;&gt;"",G113&lt;=TODAY()),"Left","Active"))</f>
        <v/>
      </c>
      <c r="I113" s="37">
        <f>IF(A113="","",COUNTIFS(Tracker!$A:$A,A113,Tracker!$O:$O,"Pending")+COUNTIFS(Tracker!$A:$A,A113,Tracker!$O:$O,"Overdue")+COUNTIFS(Tracker!$A:$A,A113,Tracker!$O:$O,"Needs new version"))</f>
        <v/>
      </c>
    </row>
    <row r="114">
      <c r="H114" s="37">
        <f>IF(A114="","",IF(AND(G114&lt;&gt;"",G114&lt;=TODAY()),"Left","Active"))</f>
        <v/>
      </c>
      <c r="I114" s="37">
        <f>IF(A114="","",COUNTIFS(Tracker!$A:$A,A114,Tracker!$O:$O,"Pending")+COUNTIFS(Tracker!$A:$A,A114,Tracker!$O:$O,"Overdue")+COUNTIFS(Tracker!$A:$A,A114,Tracker!$O:$O,"Needs new version"))</f>
        <v/>
      </c>
    </row>
    <row r="115">
      <c r="H115" s="37">
        <f>IF(A115="","",IF(AND(G115&lt;&gt;"",G115&lt;=TODAY()),"Left","Active"))</f>
        <v/>
      </c>
      <c r="I115" s="37">
        <f>IF(A115="","",COUNTIFS(Tracker!$A:$A,A115,Tracker!$O:$O,"Pending")+COUNTIFS(Tracker!$A:$A,A115,Tracker!$O:$O,"Overdue")+COUNTIFS(Tracker!$A:$A,A115,Tracker!$O:$O,"Needs new version"))</f>
        <v/>
      </c>
    </row>
    <row r="116">
      <c r="H116" s="37">
        <f>IF(A116="","",IF(AND(G116&lt;&gt;"",G116&lt;=TODAY()),"Left","Active"))</f>
        <v/>
      </c>
      <c r="I116" s="37">
        <f>IF(A116="","",COUNTIFS(Tracker!$A:$A,A116,Tracker!$O:$O,"Pending")+COUNTIFS(Tracker!$A:$A,A116,Tracker!$O:$O,"Overdue")+COUNTIFS(Tracker!$A:$A,A116,Tracker!$O:$O,"Needs new version"))</f>
        <v/>
      </c>
    </row>
    <row r="117">
      <c r="H117" s="37">
        <f>IF(A117="","",IF(AND(G117&lt;&gt;"",G117&lt;=TODAY()),"Left","Active"))</f>
        <v/>
      </c>
      <c r="I117" s="37">
        <f>IF(A117="","",COUNTIFS(Tracker!$A:$A,A117,Tracker!$O:$O,"Pending")+COUNTIFS(Tracker!$A:$A,A117,Tracker!$O:$O,"Overdue")+COUNTIFS(Tracker!$A:$A,A117,Tracker!$O:$O,"Needs new version"))</f>
        <v/>
      </c>
    </row>
    <row r="118">
      <c r="H118" s="37">
        <f>IF(A118="","",IF(AND(G118&lt;&gt;"",G118&lt;=TODAY()),"Left","Active"))</f>
        <v/>
      </c>
      <c r="I118" s="37">
        <f>IF(A118="","",COUNTIFS(Tracker!$A:$A,A118,Tracker!$O:$O,"Pending")+COUNTIFS(Tracker!$A:$A,A118,Tracker!$O:$O,"Overdue")+COUNTIFS(Tracker!$A:$A,A118,Tracker!$O:$O,"Needs new version"))</f>
        <v/>
      </c>
    </row>
    <row r="119">
      <c r="H119" s="37">
        <f>IF(A119="","",IF(AND(G119&lt;&gt;"",G119&lt;=TODAY()),"Left","Active"))</f>
        <v/>
      </c>
      <c r="I119" s="37">
        <f>IF(A119="","",COUNTIFS(Tracker!$A:$A,A119,Tracker!$O:$O,"Pending")+COUNTIFS(Tracker!$A:$A,A119,Tracker!$O:$O,"Overdue")+COUNTIFS(Tracker!$A:$A,A119,Tracker!$O:$O,"Needs new version"))</f>
        <v/>
      </c>
    </row>
    <row r="120">
      <c r="H120" s="37">
        <f>IF(A120="","",IF(AND(G120&lt;&gt;"",G120&lt;=TODAY()),"Left","Active"))</f>
        <v/>
      </c>
      <c r="I120" s="37">
        <f>IF(A120="","",COUNTIFS(Tracker!$A:$A,A120,Tracker!$O:$O,"Pending")+COUNTIFS(Tracker!$A:$A,A120,Tracker!$O:$O,"Overdue")+COUNTIFS(Tracker!$A:$A,A120,Tracker!$O:$O,"Needs new version"))</f>
        <v/>
      </c>
    </row>
    <row r="121">
      <c r="H121" s="37">
        <f>IF(A121="","",IF(AND(G121&lt;&gt;"",G121&lt;=TODAY()),"Left","Active"))</f>
        <v/>
      </c>
      <c r="I121" s="37">
        <f>IF(A121="","",COUNTIFS(Tracker!$A:$A,A121,Tracker!$O:$O,"Pending")+COUNTIFS(Tracker!$A:$A,A121,Tracker!$O:$O,"Overdue")+COUNTIFS(Tracker!$A:$A,A121,Tracker!$O:$O,"Needs new version"))</f>
        <v/>
      </c>
    </row>
    <row r="122">
      <c r="H122" s="37">
        <f>IF(A122="","",IF(AND(G122&lt;&gt;"",G122&lt;=TODAY()),"Left","Active"))</f>
        <v/>
      </c>
      <c r="I122" s="37">
        <f>IF(A122="","",COUNTIFS(Tracker!$A:$A,A122,Tracker!$O:$O,"Pending")+COUNTIFS(Tracker!$A:$A,A122,Tracker!$O:$O,"Overdue")+COUNTIFS(Tracker!$A:$A,A122,Tracker!$O:$O,"Needs new version"))</f>
        <v/>
      </c>
    </row>
    <row r="123">
      <c r="H123" s="37">
        <f>IF(A123="","",IF(AND(G123&lt;&gt;"",G123&lt;=TODAY()),"Left","Active"))</f>
        <v/>
      </c>
      <c r="I123" s="37">
        <f>IF(A123="","",COUNTIFS(Tracker!$A:$A,A123,Tracker!$O:$O,"Pending")+COUNTIFS(Tracker!$A:$A,A123,Tracker!$O:$O,"Overdue")+COUNTIFS(Tracker!$A:$A,A123,Tracker!$O:$O,"Needs new version"))</f>
        <v/>
      </c>
    </row>
    <row r="124">
      <c r="H124" s="37">
        <f>IF(A124="","",IF(AND(G124&lt;&gt;"",G124&lt;=TODAY()),"Left","Active"))</f>
        <v/>
      </c>
      <c r="I124" s="37">
        <f>IF(A124="","",COUNTIFS(Tracker!$A:$A,A124,Tracker!$O:$O,"Pending")+COUNTIFS(Tracker!$A:$A,A124,Tracker!$O:$O,"Overdue")+COUNTIFS(Tracker!$A:$A,A124,Tracker!$O:$O,"Needs new version"))</f>
        <v/>
      </c>
    </row>
    <row r="125">
      <c r="H125" s="37">
        <f>IF(A125="","",IF(AND(G125&lt;&gt;"",G125&lt;=TODAY()),"Left","Active"))</f>
        <v/>
      </c>
      <c r="I125" s="37">
        <f>IF(A125="","",COUNTIFS(Tracker!$A:$A,A125,Tracker!$O:$O,"Pending")+COUNTIFS(Tracker!$A:$A,A125,Tracker!$O:$O,"Overdue")+COUNTIFS(Tracker!$A:$A,A125,Tracker!$O:$O,"Needs new version"))</f>
        <v/>
      </c>
    </row>
    <row r="126">
      <c r="H126" s="37">
        <f>IF(A126="","",IF(AND(G126&lt;&gt;"",G126&lt;=TODAY()),"Left","Active"))</f>
        <v/>
      </c>
      <c r="I126" s="37">
        <f>IF(A126="","",COUNTIFS(Tracker!$A:$A,A126,Tracker!$O:$O,"Pending")+COUNTIFS(Tracker!$A:$A,A126,Tracker!$O:$O,"Overdue")+COUNTIFS(Tracker!$A:$A,A126,Tracker!$O:$O,"Needs new version"))</f>
        <v/>
      </c>
    </row>
    <row r="127">
      <c r="H127" s="37">
        <f>IF(A127="","",IF(AND(G127&lt;&gt;"",G127&lt;=TODAY()),"Left","Active"))</f>
        <v/>
      </c>
      <c r="I127" s="37">
        <f>IF(A127="","",COUNTIFS(Tracker!$A:$A,A127,Tracker!$O:$O,"Pending")+COUNTIFS(Tracker!$A:$A,A127,Tracker!$O:$O,"Overdue")+COUNTIFS(Tracker!$A:$A,A127,Tracker!$O:$O,"Needs new version"))</f>
        <v/>
      </c>
    </row>
    <row r="128">
      <c r="H128" s="37">
        <f>IF(A128="","",IF(AND(G128&lt;&gt;"",G128&lt;=TODAY()),"Left","Active"))</f>
        <v/>
      </c>
      <c r="I128" s="37">
        <f>IF(A128="","",COUNTIFS(Tracker!$A:$A,A128,Tracker!$O:$O,"Pending")+COUNTIFS(Tracker!$A:$A,A128,Tracker!$O:$O,"Overdue")+COUNTIFS(Tracker!$A:$A,A128,Tracker!$O:$O,"Needs new version"))</f>
        <v/>
      </c>
    </row>
    <row r="129">
      <c r="H129" s="37">
        <f>IF(A129="","",IF(AND(G129&lt;&gt;"",G129&lt;=TODAY()),"Left","Active"))</f>
        <v/>
      </c>
      <c r="I129" s="37">
        <f>IF(A129="","",COUNTIFS(Tracker!$A:$A,A129,Tracker!$O:$O,"Pending")+COUNTIFS(Tracker!$A:$A,A129,Tracker!$O:$O,"Overdue")+COUNTIFS(Tracker!$A:$A,A129,Tracker!$O:$O,"Needs new version"))</f>
        <v/>
      </c>
    </row>
    <row r="130">
      <c r="H130" s="37">
        <f>IF(A130="","",IF(AND(G130&lt;&gt;"",G130&lt;=TODAY()),"Left","Active"))</f>
        <v/>
      </c>
      <c r="I130" s="37">
        <f>IF(A130="","",COUNTIFS(Tracker!$A:$A,A130,Tracker!$O:$O,"Pending")+COUNTIFS(Tracker!$A:$A,A130,Tracker!$O:$O,"Overdue")+COUNTIFS(Tracker!$A:$A,A130,Tracker!$O:$O,"Needs new version"))</f>
        <v/>
      </c>
    </row>
    <row r="131">
      <c r="H131" s="37">
        <f>IF(A131="","",IF(AND(G131&lt;&gt;"",G131&lt;=TODAY()),"Left","Active"))</f>
        <v/>
      </c>
      <c r="I131" s="37">
        <f>IF(A131="","",COUNTIFS(Tracker!$A:$A,A131,Tracker!$O:$O,"Pending")+COUNTIFS(Tracker!$A:$A,A131,Tracker!$O:$O,"Overdue")+COUNTIFS(Tracker!$A:$A,A131,Tracker!$O:$O,"Needs new version"))</f>
        <v/>
      </c>
    </row>
    <row r="132">
      <c r="H132" s="37">
        <f>IF(A132="","",IF(AND(G132&lt;&gt;"",G132&lt;=TODAY()),"Left","Active"))</f>
        <v/>
      </c>
      <c r="I132" s="37">
        <f>IF(A132="","",COUNTIFS(Tracker!$A:$A,A132,Tracker!$O:$O,"Pending")+COUNTIFS(Tracker!$A:$A,A132,Tracker!$O:$O,"Overdue")+COUNTIFS(Tracker!$A:$A,A132,Tracker!$O:$O,"Needs new version"))</f>
        <v/>
      </c>
    </row>
    <row r="133">
      <c r="H133" s="37">
        <f>IF(A133="","",IF(AND(G133&lt;&gt;"",G133&lt;=TODAY()),"Left","Active"))</f>
        <v/>
      </c>
      <c r="I133" s="37">
        <f>IF(A133="","",COUNTIFS(Tracker!$A:$A,A133,Tracker!$O:$O,"Pending")+COUNTIFS(Tracker!$A:$A,A133,Tracker!$O:$O,"Overdue")+COUNTIFS(Tracker!$A:$A,A133,Tracker!$O:$O,"Needs new version"))</f>
        <v/>
      </c>
    </row>
    <row r="134">
      <c r="H134" s="37">
        <f>IF(A134="","",IF(AND(G134&lt;&gt;"",G134&lt;=TODAY()),"Left","Active"))</f>
        <v/>
      </c>
      <c r="I134" s="37">
        <f>IF(A134="","",COUNTIFS(Tracker!$A:$A,A134,Tracker!$O:$O,"Pending")+COUNTIFS(Tracker!$A:$A,A134,Tracker!$O:$O,"Overdue")+COUNTIFS(Tracker!$A:$A,A134,Tracker!$O:$O,"Needs new version"))</f>
        <v/>
      </c>
    </row>
    <row r="135">
      <c r="H135" s="37">
        <f>IF(A135="","",IF(AND(G135&lt;&gt;"",G135&lt;=TODAY()),"Left","Active"))</f>
        <v/>
      </c>
      <c r="I135" s="37">
        <f>IF(A135="","",COUNTIFS(Tracker!$A:$A,A135,Tracker!$O:$O,"Pending")+COUNTIFS(Tracker!$A:$A,A135,Tracker!$O:$O,"Overdue")+COUNTIFS(Tracker!$A:$A,A135,Tracker!$O:$O,"Needs new version"))</f>
        <v/>
      </c>
    </row>
    <row r="136">
      <c r="H136" s="37">
        <f>IF(A136="","",IF(AND(G136&lt;&gt;"",G136&lt;=TODAY()),"Left","Active"))</f>
        <v/>
      </c>
      <c r="I136" s="37">
        <f>IF(A136="","",COUNTIFS(Tracker!$A:$A,A136,Tracker!$O:$O,"Pending")+COUNTIFS(Tracker!$A:$A,A136,Tracker!$O:$O,"Overdue")+COUNTIFS(Tracker!$A:$A,A136,Tracker!$O:$O,"Needs new version"))</f>
        <v/>
      </c>
    </row>
    <row r="137">
      <c r="H137" s="37">
        <f>IF(A137="","",IF(AND(G137&lt;&gt;"",G137&lt;=TODAY()),"Left","Active"))</f>
        <v/>
      </c>
      <c r="I137" s="37">
        <f>IF(A137="","",COUNTIFS(Tracker!$A:$A,A137,Tracker!$O:$O,"Pending")+COUNTIFS(Tracker!$A:$A,A137,Tracker!$O:$O,"Overdue")+COUNTIFS(Tracker!$A:$A,A137,Tracker!$O:$O,"Needs new version"))</f>
        <v/>
      </c>
    </row>
    <row r="138">
      <c r="H138" s="37">
        <f>IF(A138="","",IF(AND(G138&lt;&gt;"",G138&lt;=TODAY()),"Left","Active"))</f>
        <v/>
      </c>
      <c r="I138" s="37">
        <f>IF(A138="","",COUNTIFS(Tracker!$A:$A,A138,Tracker!$O:$O,"Pending")+COUNTIFS(Tracker!$A:$A,A138,Tracker!$O:$O,"Overdue")+COUNTIFS(Tracker!$A:$A,A138,Tracker!$O:$O,"Needs new version"))</f>
        <v/>
      </c>
    </row>
    <row r="139">
      <c r="H139" s="37">
        <f>IF(A139="","",IF(AND(G139&lt;&gt;"",G139&lt;=TODAY()),"Left","Active"))</f>
        <v/>
      </c>
      <c r="I139" s="37">
        <f>IF(A139="","",COUNTIFS(Tracker!$A:$A,A139,Tracker!$O:$O,"Pending")+COUNTIFS(Tracker!$A:$A,A139,Tracker!$O:$O,"Overdue")+COUNTIFS(Tracker!$A:$A,A139,Tracker!$O:$O,"Needs new version"))</f>
        <v/>
      </c>
    </row>
    <row r="140">
      <c r="H140" s="37">
        <f>IF(A140="","",IF(AND(G140&lt;&gt;"",G140&lt;=TODAY()),"Left","Active"))</f>
        <v/>
      </c>
      <c r="I140" s="37">
        <f>IF(A140="","",COUNTIFS(Tracker!$A:$A,A140,Tracker!$O:$O,"Pending")+COUNTIFS(Tracker!$A:$A,A140,Tracker!$O:$O,"Overdue")+COUNTIFS(Tracker!$A:$A,A140,Tracker!$O:$O,"Needs new version"))</f>
        <v/>
      </c>
    </row>
    <row r="141">
      <c r="H141" s="37">
        <f>IF(A141="","",IF(AND(G141&lt;&gt;"",G141&lt;=TODAY()),"Left","Active"))</f>
        <v/>
      </c>
      <c r="I141" s="37">
        <f>IF(A141="","",COUNTIFS(Tracker!$A:$A,A141,Tracker!$O:$O,"Pending")+COUNTIFS(Tracker!$A:$A,A141,Tracker!$O:$O,"Overdue")+COUNTIFS(Tracker!$A:$A,A141,Tracker!$O:$O,"Needs new version"))</f>
        <v/>
      </c>
    </row>
    <row r="142">
      <c r="H142" s="37">
        <f>IF(A142="","",IF(AND(G142&lt;&gt;"",G142&lt;=TODAY()),"Left","Active"))</f>
        <v/>
      </c>
      <c r="I142" s="37">
        <f>IF(A142="","",COUNTIFS(Tracker!$A:$A,A142,Tracker!$O:$O,"Pending")+COUNTIFS(Tracker!$A:$A,A142,Tracker!$O:$O,"Overdue")+COUNTIFS(Tracker!$A:$A,A142,Tracker!$O:$O,"Needs new version"))</f>
        <v/>
      </c>
    </row>
    <row r="143">
      <c r="H143" s="37">
        <f>IF(A143="","",IF(AND(G143&lt;&gt;"",G143&lt;=TODAY()),"Left","Active"))</f>
        <v/>
      </c>
      <c r="I143" s="37">
        <f>IF(A143="","",COUNTIFS(Tracker!$A:$A,A143,Tracker!$O:$O,"Pending")+COUNTIFS(Tracker!$A:$A,A143,Tracker!$O:$O,"Overdue")+COUNTIFS(Tracker!$A:$A,A143,Tracker!$O:$O,"Needs new version"))</f>
        <v/>
      </c>
    </row>
    <row r="144">
      <c r="H144" s="37">
        <f>IF(A144="","",IF(AND(G144&lt;&gt;"",G144&lt;=TODAY()),"Left","Active"))</f>
        <v/>
      </c>
      <c r="I144" s="37">
        <f>IF(A144="","",COUNTIFS(Tracker!$A:$A,A144,Tracker!$O:$O,"Pending")+COUNTIFS(Tracker!$A:$A,A144,Tracker!$O:$O,"Overdue")+COUNTIFS(Tracker!$A:$A,A144,Tracker!$O:$O,"Needs new version"))</f>
        <v/>
      </c>
    </row>
    <row r="145">
      <c r="H145" s="37">
        <f>IF(A145="","",IF(AND(G145&lt;&gt;"",G145&lt;=TODAY()),"Left","Active"))</f>
        <v/>
      </c>
      <c r="I145" s="37">
        <f>IF(A145="","",COUNTIFS(Tracker!$A:$A,A145,Tracker!$O:$O,"Pending")+COUNTIFS(Tracker!$A:$A,A145,Tracker!$O:$O,"Overdue")+COUNTIFS(Tracker!$A:$A,A145,Tracker!$O:$O,"Needs new version"))</f>
        <v/>
      </c>
    </row>
    <row r="146">
      <c r="H146" s="37">
        <f>IF(A146="","",IF(AND(G146&lt;&gt;"",G146&lt;=TODAY()),"Left","Active"))</f>
        <v/>
      </c>
      <c r="I146" s="37">
        <f>IF(A146="","",COUNTIFS(Tracker!$A:$A,A146,Tracker!$O:$O,"Pending")+COUNTIFS(Tracker!$A:$A,A146,Tracker!$O:$O,"Overdue")+COUNTIFS(Tracker!$A:$A,A146,Tracker!$O:$O,"Needs new version"))</f>
        <v/>
      </c>
    </row>
    <row r="147">
      <c r="H147" s="37">
        <f>IF(A147="","",IF(AND(G147&lt;&gt;"",G147&lt;=TODAY()),"Left","Active"))</f>
        <v/>
      </c>
      <c r="I147" s="37">
        <f>IF(A147="","",COUNTIFS(Tracker!$A:$A,A147,Tracker!$O:$O,"Pending")+COUNTIFS(Tracker!$A:$A,A147,Tracker!$O:$O,"Overdue")+COUNTIFS(Tracker!$A:$A,A147,Tracker!$O:$O,"Needs new version"))</f>
        <v/>
      </c>
    </row>
    <row r="148">
      <c r="H148" s="37">
        <f>IF(A148="","",IF(AND(G148&lt;&gt;"",G148&lt;=TODAY()),"Left","Active"))</f>
        <v/>
      </c>
      <c r="I148" s="37">
        <f>IF(A148="","",COUNTIFS(Tracker!$A:$A,A148,Tracker!$O:$O,"Pending")+COUNTIFS(Tracker!$A:$A,A148,Tracker!$O:$O,"Overdue")+COUNTIFS(Tracker!$A:$A,A148,Tracker!$O:$O,"Needs new version"))</f>
        <v/>
      </c>
    </row>
    <row r="149">
      <c r="H149" s="37">
        <f>IF(A149="","",IF(AND(G149&lt;&gt;"",G149&lt;=TODAY()),"Left","Active"))</f>
        <v/>
      </c>
      <c r="I149" s="37">
        <f>IF(A149="","",COUNTIFS(Tracker!$A:$A,A149,Tracker!$O:$O,"Pending")+COUNTIFS(Tracker!$A:$A,A149,Tracker!$O:$O,"Overdue")+COUNTIFS(Tracker!$A:$A,A149,Tracker!$O:$O,"Needs new version"))</f>
        <v/>
      </c>
    </row>
    <row r="150">
      <c r="H150" s="37">
        <f>IF(A150="","",IF(AND(G150&lt;&gt;"",G150&lt;=TODAY()),"Left","Active"))</f>
        <v/>
      </c>
      <c r="I150" s="37">
        <f>IF(A150="","",COUNTIFS(Tracker!$A:$A,A150,Tracker!$O:$O,"Pending")+COUNTIFS(Tracker!$A:$A,A150,Tracker!$O:$O,"Overdue")+COUNTIFS(Tracker!$A:$A,A150,Tracker!$O:$O,"Needs new version"))</f>
        <v/>
      </c>
    </row>
    <row r="151">
      <c r="H151" s="37">
        <f>IF(A151="","",IF(AND(G151&lt;&gt;"",G151&lt;=TODAY()),"Left","Active"))</f>
        <v/>
      </c>
      <c r="I151" s="37">
        <f>IF(A151="","",COUNTIFS(Tracker!$A:$A,A151,Tracker!$O:$O,"Pending")+COUNTIFS(Tracker!$A:$A,A151,Tracker!$O:$O,"Overdue")+COUNTIFS(Tracker!$A:$A,A151,Tracker!$O:$O,"Needs new version"))</f>
        <v/>
      </c>
    </row>
    <row r="152">
      <c r="H152" s="37">
        <f>IF(A152="","",IF(AND(G152&lt;&gt;"",G152&lt;=TODAY()),"Left","Active"))</f>
        <v/>
      </c>
      <c r="I152" s="37">
        <f>IF(A152="","",COUNTIFS(Tracker!$A:$A,A152,Tracker!$O:$O,"Pending")+COUNTIFS(Tracker!$A:$A,A152,Tracker!$O:$O,"Overdue")+COUNTIFS(Tracker!$A:$A,A152,Tracker!$O:$O,"Needs new version"))</f>
        <v/>
      </c>
    </row>
    <row r="153">
      <c r="H153" s="37">
        <f>IF(A153="","",IF(AND(G153&lt;&gt;"",G153&lt;=TODAY()),"Left","Active"))</f>
        <v/>
      </c>
      <c r="I153" s="37">
        <f>IF(A153="","",COUNTIFS(Tracker!$A:$A,A153,Tracker!$O:$O,"Pending")+COUNTIFS(Tracker!$A:$A,A153,Tracker!$O:$O,"Overdue")+COUNTIFS(Tracker!$A:$A,A153,Tracker!$O:$O,"Needs new version"))</f>
        <v/>
      </c>
    </row>
    <row r="154">
      <c r="H154" s="37">
        <f>IF(A154="","",IF(AND(G154&lt;&gt;"",G154&lt;=TODAY()),"Left","Active"))</f>
        <v/>
      </c>
      <c r="I154" s="37">
        <f>IF(A154="","",COUNTIFS(Tracker!$A:$A,A154,Tracker!$O:$O,"Pending")+COUNTIFS(Tracker!$A:$A,A154,Tracker!$O:$O,"Overdue")+COUNTIFS(Tracker!$A:$A,A154,Tracker!$O:$O,"Needs new version"))</f>
        <v/>
      </c>
    </row>
    <row r="155">
      <c r="H155" s="37">
        <f>IF(A155="","",IF(AND(G155&lt;&gt;"",G155&lt;=TODAY()),"Left","Active"))</f>
        <v/>
      </c>
      <c r="I155" s="37">
        <f>IF(A155="","",COUNTIFS(Tracker!$A:$A,A155,Tracker!$O:$O,"Pending")+COUNTIFS(Tracker!$A:$A,A155,Tracker!$O:$O,"Overdue")+COUNTIFS(Tracker!$A:$A,A155,Tracker!$O:$O,"Needs new version"))</f>
        <v/>
      </c>
    </row>
    <row r="156">
      <c r="H156" s="37">
        <f>IF(A156="","",IF(AND(G156&lt;&gt;"",G156&lt;=TODAY()),"Left","Active"))</f>
        <v/>
      </c>
      <c r="I156" s="37">
        <f>IF(A156="","",COUNTIFS(Tracker!$A:$A,A156,Tracker!$O:$O,"Pending")+COUNTIFS(Tracker!$A:$A,A156,Tracker!$O:$O,"Overdue")+COUNTIFS(Tracker!$A:$A,A156,Tracker!$O:$O,"Needs new version"))</f>
        <v/>
      </c>
    </row>
    <row r="157">
      <c r="H157" s="37">
        <f>IF(A157="","",IF(AND(G157&lt;&gt;"",G157&lt;=TODAY()),"Left","Active"))</f>
        <v/>
      </c>
      <c r="I157" s="37">
        <f>IF(A157="","",COUNTIFS(Tracker!$A:$A,A157,Tracker!$O:$O,"Pending")+COUNTIFS(Tracker!$A:$A,A157,Tracker!$O:$O,"Overdue")+COUNTIFS(Tracker!$A:$A,A157,Tracker!$O:$O,"Needs new version"))</f>
        <v/>
      </c>
    </row>
    <row r="158">
      <c r="H158" s="37">
        <f>IF(A158="","",IF(AND(G158&lt;&gt;"",G158&lt;=TODAY()),"Left","Active"))</f>
        <v/>
      </c>
      <c r="I158" s="37">
        <f>IF(A158="","",COUNTIFS(Tracker!$A:$A,A158,Tracker!$O:$O,"Pending")+COUNTIFS(Tracker!$A:$A,A158,Tracker!$O:$O,"Overdue")+COUNTIFS(Tracker!$A:$A,A158,Tracker!$O:$O,"Needs new version"))</f>
        <v/>
      </c>
    </row>
    <row r="159">
      <c r="H159" s="37">
        <f>IF(A159="","",IF(AND(G159&lt;&gt;"",G159&lt;=TODAY()),"Left","Active"))</f>
        <v/>
      </c>
      <c r="I159" s="37">
        <f>IF(A159="","",COUNTIFS(Tracker!$A:$A,A159,Tracker!$O:$O,"Pending")+COUNTIFS(Tracker!$A:$A,A159,Tracker!$O:$O,"Overdue")+COUNTIFS(Tracker!$A:$A,A159,Tracker!$O:$O,"Needs new version"))</f>
        <v/>
      </c>
    </row>
    <row r="160">
      <c r="H160" s="37">
        <f>IF(A160="","",IF(AND(G160&lt;&gt;"",G160&lt;=TODAY()),"Left","Active"))</f>
        <v/>
      </c>
      <c r="I160" s="37">
        <f>IF(A160="","",COUNTIFS(Tracker!$A:$A,A160,Tracker!$O:$O,"Pending")+COUNTIFS(Tracker!$A:$A,A160,Tracker!$O:$O,"Overdue")+COUNTIFS(Tracker!$A:$A,A160,Tracker!$O:$O,"Needs new version"))</f>
        <v/>
      </c>
    </row>
    <row r="161">
      <c r="H161" s="37">
        <f>IF(A161="","",IF(AND(G161&lt;&gt;"",G161&lt;=TODAY()),"Left","Active"))</f>
        <v/>
      </c>
      <c r="I161" s="37">
        <f>IF(A161="","",COUNTIFS(Tracker!$A:$A,A161,Tracker!$O:$O,"Pending")+COUNTIFS(Tracker!$A:$A,A161,Tracker!$O:$O,"Overdue")+COUNTIFS(Tracker!$A:$A,A161,Tracker!$O:$O,"Needs new version"))</f>
        <v/>
      </c>
    </row>
    <row r="162">
      <c r="H162" s="37">
        <f>IF(A162="","",IF(AND(G162&lt;&gt;"",G162&lt;=TODAY()),"Left","Active"))</f>
        <v/>
      </c>
      <c r="I162" s="37">
        <f>IF(A162="","",COUNTIFS(Tracker!$A:$A,A162,Tracker!$O:$O,"Pending")+COUNTIFS(Tracker!$A:$A,A162,Tracker!$O:$O,"Overdue")+COUNTIFS(Tracker!$A:$A,A162,Tracker!$O:$O,"Needs new version"))</f>
        <v/>
      </c>
    </row>
    <row r="163">
      <c r="H163" s="37">
        <f>IF(A163="","",IF(AND(G163&lt;&gt;"",G163&lt;=TODAY()),"Left","Active"))</f>
        <v/>
      </c>
      <c r="I163" s="37">
        <f>IF(A163="","",COUNTIFS(Tracker!$A:$A,A163,Tracker!$O:$O,"Pending")+COUNTIFS(Tracker!$A:$A,A163,Tracker!$O:$O,"Overdue")+COUNTIFS(Tracker!$A:$A,A163,Tracker!$O:$O,"Needs new version"))</f>
        <v/>
      </c>
    </row>
    <row r="164">
      <c r="H164" s="37">
        <f>IF(A164="","",IF(AND(G164&lt;&gt;"",G164&lt;=TODAY()),"Left","Active"))</f>
        <v/>
      </c>
      <c r="I164" s="37">
        <f>IF(A164="","",COUNTIFS(Tracker!$A:$A,A164,Tracker!$O:$O,"Pending")+COUNTIFS(Tracker!$A:$A,A164,Tracker!$O:$O,"Overdue")+COUNTIFS(Tracker!$A:$A,A164,Tracker!$O:$O,"Needs new version"))</f>
        <v/>
      </c>
    </row>
    <row r="165">
      <c r="H165" s="37">
        <f>IF(A165="","",IF(AND(G165&lt;&gt;"",G165&lt;=TODAY()),"Left","Active"))</f>
        <v/>
      </c>
      <c r="I165" s="37">
        <f>IF(A165="","",COUNTIFS(Tracker!$A:$A,A165,Tracker!$O:$O,"Pending")+COUNTIFS(Tracker!$A:$A,A165,Tracker!$O:$O,"Overdue")+COUNTIFS(Tracker!$A:$A,A165,Tracker!$O:$O,"Needs new version"))</f>
        <v/>
      </c>
    </row>
    <row r="166">
      <c r="H166" s="37">
        <f>IF(A166="","",IF(AND(G166&lt;&gt;"",G166&lt;=TODAY()),"Left","Active"))</f>
        <v/>
      </c>
      <c r="I166" s="37">
        <f>IF(A166="","",COUNTIFS(Tracker!$A:$A,A166,Tracker!$O:$O,"Pending")+COUNTIFS(Tracker!$A:$A,A166,Tracker!$O:$O,"Overdue")+COUNTIFS(Tracker!$A:$A,A166,Tracker!$O:$O,"Needs new version"))</f>
        <v/>
      </c>
    </row>
    <row r="167">
      <c r="H167" s="37">
        <f>IF(A167="","",IF(AND(G167&lt;&gt;"",G167&lt;=TODAY()),"Left","Active"))</f>
        <v/>
      </c>
      <c r="I167" s="37">
        <f>IF(A167="","",COUNTIFS(Tracker!$A:$A,A167,Tracker!$O:$O,"Pending")+COUNTIFS(Tracker!$A:$A,A167,Tracker!$O:$O,"Overdue")+COUNTIFS(Tracker!$A:$A,A167,Tracker!$O:$O,"Needs new version"))</f>
        <v/>
      </c>
    </row>
    <row r="168">
      <c r="H168" s="37">
        <f>IF(A168="","",IF(AND(G168&lt;&gt;"",G168&lt;=TODAY()),"Left","Active"))</f>
        <v/>
      </c>
      <c r="I168" s="37">
        <f>IF(A168="","",COUNTIFS(Tracker!$A:$A,A168,Tracker!$O:$O,"Pending")+COUNTIFS(Tracker!$A:$A,A168,Tracker!$O:$O,"Overdue")+COUNTIFS(Tracker!$A:$A,A168,Tracker!$O:$O,"Needs new version"))</f>
        <v/>
      </c>
    </row>
    <row r="169">
      <c r="H169" s="37">
        <f>IF(A169="","",IF(AND(G169&lt;&gt;"",G169&lt;=TODAY()),"Left","Active"))</f>
        <v/>
      </c>
      <c r="I169" s="37">
        <f>IF(A169="","",COUNTIFS(Tracker!$A:$A,A169,Tracker!$O:$O,"Pending")+COUNTIFS(Tracker!$A:$A,A169,Tracker!$O:$O,"Overdue")+COUNTIFS(Tracker!$A:$A,A169,Tracker!$O:$O,"Needs new version"))</f>
        <v/>
      </c>
    </row>
    <row r="170">
      <c r="H170" s="37">
        <f>IF(A170="","",IF(AND(G170&lt;&gt;"",G170&lt;=TODAY()),"Left","Active"))</f>
        <v/>
      </c>
      <c r="I170" s="37">
        <f>IF(A170="","",COUNTIFS(Tracker!$A:$A,A170,Tracker!$O:$O,"Pending")+COUNTIFS(Tracker!$A:$A,A170,Tracker!$O:$O,"Overdue")+COUNTIFS(Tracker!$A:$A,A170,Tracker!$O:$O,"Needs new version"))</f>
        <v/>
      </c>
    </row>
    <row r="171">
      <c r="H171" s="37">
        <f>IF(A171="","",IF(AND(G171&lt;&gt;"",G171&lt;=TODAY()),"Left","Active"))</f>
        <v/>
      </c>
      <c r="I171" s="37">
        <f>IF(A171="","",COUNTIFS(Tracker!$A:$A,A171,Tracker!$O:$O,"Pending")+COUNTIFS(Tracker!$A:$A,A171,Tracker!$O:$O,"Overdue")+COUNTIFS(Tracker!$A:$A,A171,Tracker!$O:$O,"Needs new version"))</f>
        <v/>
      </c>
    </row>
    <row r="172">
      <c r="H172" s="37">
        <f>IF(A172="","",IF(AND(G172&lt;&gt;"",G172&lt;=TODAY()),"Left","Active"))</f>
        <v/>
      </c>
      <c r="I172" s="37">
        <f>IF(A172="","",COUNTIFS(Tracker!$A:$A,A172,Tracker!$O:$O,"Pending")+COUNTIFS(Tracker!$A:$A,A172,Tracker!$O:$O,"Overdue")+COUNTIFS(Tracker!$A:$A,A172,Tracker!$O:$O,"Needs new version"))</f>
        <v/>
      </c>
    </row>
    <row r="173">
      <c r="H173" s="37">
        <f>IF(A173="","",IF(AND(G173&lt;&gt;"",G173&lt;=TODAY()),"Left","Active"))</f>
        <v/>
      </c>
      <c r="I173" s="37">
        <f>IF(A173="","",COUNTIFS(Tracker!$A:$A,A173,Tracker!$O:$O,"Pending")+COUNTIFS(Tracker!$A:$A,A173,Tracker!$O:$O,"Overdue")+COUNTIFS(Tracker!$A:$A,A173,Tracker!$O:$O,"Needs new version"))</f>
        <v/>
      </c>
    </row>
    <row r="174">
      <c r="H174" s="37">
        <f>IF(A174="","",IF(AND(G174&lt;&gt;"",G174&lt;=TODAY()),"Left","Active"))</f>
        <v/>
      </c>
      <c r="I174" s="37">
        <f>IF(A174="","",COUNTIFS(Tracker!$A:$A,A174,Tracker!$O:$O,"Pending")+COUNTIFS(Tracker!$A:$A,A174,Tracker!$O:$O,"Overdue")+COUNTIFS(Tracker!$A:$A,A174,Tracker!$O:$O,"Needs new version"))</f>
        <v/>
      </c>
    </row>
    <row r="175">
      <c r="H175" s="37">
        <f>IF(A175="","",IF(AND(G175&lt;&gt;"",G175&lt;=TODAY()),"Left","Active"))</f>
        <v/>
      </c>
      <c r="I175" s="37">
        <f>IF(A175="","",COUNTIFS(Tracker!$A:$A,A175,Tracker!$O:$O,"Pending")+COUNTIFS(Tracker!$A:$A,A175,Tracker!$O:$O,"Overdue")+COUNTIFS(Tracker!$A:$A,A175,Tracker!$O:$O,"Needs new version"))</f>
        <v/>
      </c>
    </row>
    <row r="176">
      <c r="H176" s="37">
        <f>IF(A176="","",IF(AND(G176&lt;&gt;"",G176&lt;=TODAY()),"Left","Active"))</f>
        <v/>
      </c>
      <c r="I176" s="37">
        <f>IF(A176="","",COUNTIFS(Tracker!$A:$A,A176,Tracker!$O:$O,"Pending")+COUNTIFS(Tracker!$A:$A,A176,Tracker!$O:$O,"Overdue")+COUNTIFS(Tracker!$A:$A,A176,Tracker!$O:$O,"Needs new version"))</f>
        <v/>
      </c>
    </row>
    <row r="177">
      <c r="H177" s="37">
        <f>IF(A177="","",IF(AND(G177&lt;&gt;"",G177&lt;=TODAY()),"Left","Active"))</f>
        <v/>
      </c>
      <c r="I177" s="37">
        <f>IF(A177="","",COUNTIFS(Tracker!$A:$A,A177,Tracker!$O:$O,"Pending")+COUNTIFS(Tracker!$A:$A,A177,Tracker!$O:$O,"Overdue")+COUNTIFS(Tracker!$A:$A,A177,Tracker!$O:$O,"Needs new version"))</f>
        <v/>
      </c>
    </row>
    <row r="178">
      <c r="H178" s="37">
        <f>IF(A178="","",IF(AND(G178&lt;&gt;"",G178&lt;=TODAY()),"Left","Active"))</f>
        <v/>
      </c>
      <c r="I178" s="37">
        <f>IF(A178="","",COUNTIFS(Tracker!$A:$A,A178,Tracker!$O:$O,"Pending")+COUNTIFS(Tracker!$A:$A,A178,Tracker!$O:$O,"Overdue")+COUNTIFS(Tracker!$A:$A,A178,Tracker!$O:$O,"Needs new version"))</f>
        <v/>
      </c>
    </row>
    <row r="179">
      <c r="H179" s="37">
        <f>IF(A179="","",IF(AND(G179&lt;&gt;"",G179&lt;=TODAY()),"Left","Active"))</f>
        <v/>
      </c>
      <c r="I179" s="37">
        <f>IF(A179="","",COUNTIFS(Tracker!$A:$A,A179,Tracker!$O:$O,"Pending")+COUNTIFS(Tracker!$A:$A,A179,Tracker!$O:$O,"Overdue")+COUNTIFS(Tracker!$A:$A,A179,Tracker!$O:$O,"Needs new version"))</f>
        <v/>
      </c>
    </row>
    <row r="180">
      <c r="H180" s="37">
        <f>IF(A180="","",IF(AND(G180&lt;&gt;"",G180&lt;=TODAY()),"Left","Active"))</f>
        <v/>
      </c>
      <c r="I180" s="37">
        <f>IF(A180="","",COUNTIFS(Tracker!$A:$A,A180,Tracker!$O:$O,"Pending")+COUNTIFS(Tracker!$A:$A,A180,Tracker!$O:$O,"Overdue")+COUNTIFS(Tracker!$A:$A,A180,Tracker!$O:$O,"Needs new version"))</f>
        <v/>
      </c>
    </row>
    <row r="181">
      <c r="H181" s="37">
        <f>IF(A181="","",IF(AND(G181&lt;&gt;"",G181&lt;=TODAY()),"Left","Active"))</f>
        <v/>
      </c>
      <c r="I181" s="37">
        <f>IF(A181="","",COUNTIFS(Tracker!$A:$A,A181,Tracker!$O:$O,"Pending")+COUNTIFS(Tracker!$A:$A,A181,Tracker!$O:$O,"Overdue")+COUNTIFS(Tracker!$A:$A,A181,Tracker!$O:$O,"Needs new version"))</f>
        <v/>
      </c>
    </row>
    <row r="182">
      <c r="H182" s="37">
        <f>IF(A182="","",IF(AND(G182&lt;&gt;"",G182&lt;=TODAY()),"Left","Active"))</f>
        <v/>
      </c>
      <c r="I182" s="37">
        <f>IF(A182="","",COUNTIFS(Tracker!$A:$A,A182,Tracker!$O:$O,"Pending")+COUNTIFS(Tracker!$A:$A,A182,Tracker!$O:$O,"Overdue")+COUNTIFS(Tracker!$A:$A,A182,Tracker!$O:$O,"Needs new version"))</f>
        <v/>
      </c>
    </row>
    <row r="183">
      <c r="H183" s="37">
        <f>IF(A183="","",IF(AND(G183&lt;&gt;"",G183&lt;=TODAY()),"Left","Active"))</f>
        <v/>
      </c>
      <c r="I183" s="37">
        <f>IF(A183="","",COUNTIFS(Tracker!$A:$A,A183,Tracker!$O:$O,"Pending")+COUNTIFS(Tracker!$A:$A,A183,Tracker!$O:$O,"Overdue")+COUNTIFS(Tracker!$A:$A,A183,Tracker!$O:$O,"Needs new version"))</f>
        <v/>
      </c>
    </row>
    <row r="184">
      <c r="H184" s="37">
        <f>IF(A184="","",IF(AND(G184&lt;&gt;"",G184&lt;=TODAY()),"Left","Active"))</f>
        <v/>
      </c>
      <c r="I184" s="37">
        <f>IF(A184="","",COUNTIFS(Tracker!$A:$A,A184,Tracker!$O:$O,"Pending")+COUNTIFS(Tracker!$A:$A,A184,Tracker!$O:$O,"Overdue")+COUNTIFS(Tracker!$A:$A,A184,Tracker!$O:$O,"Needs new version"))</f>
        <v/>
      </c>
    </row>
    <row r="185">
      <c r="H185" s="37">
        <f>IF(A185="","",IF(AND(G185&lt;&gt;"",G185&lt;=TODAY()),"Left","Active"))</f>
        <v/>
      </c>
      <c r="I185" s="37">
        <f>IF(A185="","",COUNTIFS(Tracker!$A:$A,A185,Tracker!$O:$O,"Pending")+COUNTIFS(Tracker!$A:$A,A185,Tracker!$O:$O,"Overdue")+COUNTIFS(Tracker!$A:$A,A185,Tracker!$O:$O,"Needs new version"))</f>
        <v/>
      </c>
    </row>
    <row r="186">
      <c r="H186" s="37">
        <f>IF(A186="","",IF(AND(G186&lt;&gt;"",G186&lt;=TODAY()),"Left","Active"))</f>
        <v/>
      </c>
      <c r="I186" s="37">
        <f>IF(A186="","",COUNTIFS(Tracker!$A:$A,A186,Tracker!$O:$O,"Pending")+COUNTIFS(Tracker!$A:$A,A186,Tracker!$O:$O,"Overdue")+COUNTIFS(Tracker!$A:$A,A186,Tracker!$O:$O,"Needs new version"))</f>
        <v/>
      </c>
    </row>
    <row r="187">
      <c r="H187" s="37">
        <f>IF(A187="","",IF(AND(G187&lt;&gt;"",G187&lt;=TODAY()),"Left","Active"))</f>
        <v/>
      </c>
      <c r="I187" s="37">
        <f>IF(A187="","",COUNTIFS(Tracker!$A:$A,A187,Tracker!$O:$O,"Pending")+COUNTIFS(Tracker!$A:$A,A187,Tracker!$O:$O,"Overdue")+COUNTIFS(Tracker!$A:$A,A187,Tracker!$O:$O,"Needs new version"))</f>
        <v/>
      </c>
    </row>
    <row r="188">
      <c r="H188" s="37">
        <f>IF(A188="","",IF(AND(G188&lt;&gt;"",G188&lt;=TODAY()),"Left","Active"))</f>
        <v/>
      </c>
      <c r="I188" s="37">
        <f>IF(A188="","",COUNTIFS(Tracker!$A:$A,A188,Tracker!$O:$O,"Pending")+COUNTIFS(Tracker!$A:$A,A188,Tracker!$O:$O,"Overdue")+COUNTIFS(Tracker!$A:$A,A188,Tracker!$O:$O,"Needs new version"))</f>
        <v/>
      </c>
    </row>
    <row r="189">
      <c r="H189" s="37">
        <f>IF(A189="","",IF(AND(G189&lt;&gt;"",G189&lt;=TODAY()),"Left","Active"))</f>
        <v/>
      </c>
      <c r="I189" s="37">
        <f>IF(A189="","",COUNTIFS(Tracker!$A:$A,A189,Tracker!$O:$O,"Pending")+COUNTIFS(Tracker!$A:$A,A189,Tracker!$O:$O,"Overdue")+COUNTIFS(Tracker!$A:$A,A189,Tracker!$O:$O,"Needs new version"))</f>
        <v/>
      </c>
    </row>
    <row r="190">
      <c r="H190" s="37">
        <f>IF(A190="","",IF(AND(G190&lt;&gt;"",G190&lt;=TODAY()),"Left","Active"))</f>
        <v/>
      </c>
      <c r="I190" s="37">
        <f>IF(A190="","",COUNTIFS(Tracker!$A:$A,A190,Tracker!$O:$O,"Pending")+COUNTIFS(Tracker!$A:$A,A190,Tracker!$O:$O,"Overdue")+COUNTIFS(Tracker!$A:$A,A190,Tracker!$O:$O,"Needs new version"))</f>
        <v/>
      </c>
    </row>
    <row r="191">
      <c r="H191" s="37">
        <f>IF(A191="","",IF(AND(G191&lt;&gt;"",G191&lt;=TODAY()),"Left","Active"))</f>
        <v/>
      </c>
      <c r="I191" s="37">
        <f>IF(A191="","",COUNTIFS(Tracker!$A:$A,A191,Tracker!$O:$O,"Pending")+COUNTIFS(Tracker!$A:$A,A191,Tracker!$O:$O,"Overdue")+COUNTIFS(Tracker!$A:$A,A191,Tracker!$O:$O,"Needs new version"))</f>
        <v/>
      </c>
    </row>
    <row r="192">
      <c r="H192" s="37">
        <f>IF(A192="","",IF(AND(G192&lt;&gt;"",G192&lt;=TODAY()),"Left","Active"))</f>
        <v/>
      </c>
      <c r="I192" s="37">
        <f>IF(A192="","",COUNTIFS(Tracker!$A:$A,A192,Tracker!$O:$O,"Pending")+COUNTIFS(Tracker!$A:$A,A192,Tracker!$O:$O,"Overdue")+COUNTIFS(Tracker!$A:$A,A192,Tracker!$O:$O,"Needs new version"))</f>
        <v/>
      </c>
    </row>
    <row r="193">
      <c r="H193" s="37">
        <f>IF(A193="","",IF(AND(G193&lt;&gt;"",G193&lt;=TODAY()),"Left","Active"))</f>
        <v/>
      </c>
      <c r="I193" s="37">
        <f>IF(A193="","",COUNTIFS(Tracker!$A:$A,A193,Tracker!$O:$O,"Pending")+COUNTIFS(Tracker!$A:$A,A193,Tracker!$O:$O,"Overdue")+COUNTIFS(Tracker!$A:$A,A193,Tracker!$O:$O,"Needs new version"))</f>
        <v/>
      </c>
    </row>
    <row r="194">
      <c r="H194" s="37">
        <f>IF(A194="","",IF(AND(G194&lt;&gt;"",G194&lt;=TODAY()),"Left","Active"))</f>
        <v/>
      </c>
      <c r="I194" s="37">
        <f>IF(A194="","",COUNTIFS(Tracker!$A:$A,A194,Tracker!$O:$O,"Pending")+COUNTIFS(Tracker!$A:$A,A194,Tracker!$O:$O,"Overdue")+COUNTIFS(Tracker!$A:$A,A194,Tracker!$O:$O,"Needs new version"))</f>
        <v/>
      </c>
    </row>
    <row r="195">
      <c r="H195" s="37">
        <f>IF(A195="","",IF(AND(G195&lt;&gt;"",G195&lt;=TODAY()),"Left","Active"))</f>
        <v/>
      </c>
      <c r="I195" s="37">
        <f>IF(A195="","",COUNTIFS(Tracker!$A:$A,A195,Tracker!$O:$O,"Pending")+COUNTIFS(Tracker!$A:$A,A195,Tracker!$O:$O,"Overdue")+COUNTIFS(Tracker!$A:$A,A195,Tracker!$O:$O,"Needs new version"))</f>
        <v/>
      </c>
    </row>
    <row r="196">
      <c r="H196" s="37">
        <f>IF(A196="","",IF(AND(G196&lt;&gt;"",G196&lt;=TODAY()),"Left","Active"))</f>
        <v/>
      </c>
      <c r="I196" s="37">
        <f>IF(A196="","",COUNTIFS(Tracker!$A:$A,A196,Tracker!$O:$O,"Pending")+COUNTIFS(Tracker!$A:$A,A196,Tracker!$O:$O,"Overdue")+COUNTIFS(Tracker!$A:$A,A196,Tracker!$O:$O,"Needs new version"))</f>
        <v/>
      </c>
    </row>
    <row r="197">
      <c r="H197" s="37">
        <f>IF(A197="","",IF(AND(G197&lt;&gt;"",G197&lt;=TODAY()),"Left","Active"))</f>
        <v/>
      </c>
      <c r="I197" s="37">
        <f>IF(A197="","",COUNTIFS(Tracker!$A:$A,A197,Tracker!$O:$O,"Pending")+COUNTIFS(Tracker!$A:$A,A197,Tracker!$O:$O,"Overdue")+COUNTIFS(Tracker!$A:$A,A197,Tracker!$O:$O,"Needs new version"))</f>
        <v/>
      </c>
    </row>
    <row r="198">
      <c r="H198" s="37">
        <f>IF(A198="","",IF(AND(G198&lt;&gt;"",G198&lt;=TODAY()),"Left","Active"))</f>
        <v/>
      </c>
      <c r="I198" s="37">
        <f>IF(A198="","",COUNTIFS(Tracker!$A:$A,A198,Tracker!$O:$O,"Pending")+COUNTIFS(Tracker!$A:$A,A198,Tracker!$O:$O,"Overdue")+COUNTIFS(Tracker!$A:$A,A198,Tracker!$O:$O,"Needs new version"))</f>
        <v/>
      </c>
    </row>
    <row r="199">
      <c r="H199" s="37">
        <f>IF(A199="","",IF(AND(G199&lt;&gt;"",G199&lt;=TODAY()),"Left","Active"))</f>
        <v/>
      </c>
      <c r="I199" s="37">
        <f>IF(A199="","",COUNTIFS(Tracker!$A:$A,A199,Tracker!$O:$O,"Pending")+COUNTIFS(Tracker!$A:$A,A199,Tracker!$O:$O,"Overdue")+COUNTIFS(Tracker!$A:$A,A199,Tracker!$O:$O,"Needs new version"))</f>
        <v/>
      </c>
    </row>
    <row r="200">
      <c r="H200" s="37">
        <f>IF(A200="","",IF(AND(G200&lt;&gt;"",G200&lt;=TODAY()),"Left","Active"))</f>
        <v/>
      </c>
      <c r="I200" s="37">
        <f>IF(A200="","",COUNTIFS(Tracker!$A:$A,A200,Tracker!$O:$O,"Pending")+COUNTIFS(Tracker!$A:$A,A200,Tracker!$O:$O,"Overdue")+COUNTIFS(Tracker!$A:$A,A200,Tracker!$O:$O,"Needs new version"))</f>
        <v/>
      </c>
    </row>
    <row r="201">
      <c r="H201" s="37">
        <f>IF(A201="","",IF(AND(G201&lt;&gt;"",G201&lt;=TODAY()),"Left","Active"))</f>
        <v/>
      </c>
      <c r="I201" s="37">
        <f>IF(A201="","",COUNTIFS(Tracker!$A:$A,A201,Tracker!$O:$O,"Pending")+COUNTIFS(Tracker!$A:$A,A201,Tracker!$O:$O,"Overdue")+COUNTIFS(Tracker!$A:$A,A201,Tracker!$O:$O,"Needs new version"))</f>
        <v/>
      </c>
    </row>
    <row r="202">
      <c r="H202" s="37">
        <f>IF(A202="","",IF(AND(G202&lt;&gt;"",G202&lt;=TODAY()),"Left","Active"))</f>
        <v/>
      </c>
      <c r="I202" s="37">
        <f>IF(A202="","",COUNTIFS(Tracker!$A:$A,A202,Tracker!$O:$O,"Pending")+COUNTIFS(Tracker!$A:$A,A202,Tracker!$O:$O,"Overdue")+COUNTIFS(Tracker!$A:$A,A202,Tracker!$O:$O,"Needs new version"))</f>
        <v/>
      </c>
    </row>
    <row r="203">
      <c r="H203" s="37">
        <f>IF(A203="","",IF(AND(G203&lt;&gt;"",G203&lt;=TODAY()),"Left","Active"))</f>
        <v/>
      </c>
      <c r="I203" s="37">
        <f>IF(A203="","",COUNTIFS(Tracker!$A:$A,A203,Tracker!$O:$O,"Pending")+COUNTIFS(Tracker!$A:$A,A203,Tracker!$O:$O,"Overdue")+COUNTIFS(Tracker!$A:$A,A203,Tracker!$O:$O,"Needs new version"))</f>
        <v/>
      </c>
    </row>
    <row r="204">
      <c r="H204" s="37">
        <f>IF(A204="","",IF(AND(G204&lt;&gt;"",G204&lt;=TODAY()),"Left","Active"))</f>
        <v/>
      </c>
      <c r="I204" s="37">
        <f>IF(A204="","",COUNTIFS(Tracker!$A:$A,A204,Tracker!$O:$O,"Pending")+COUNTIFS(Tracker!$A:$A,A204,Tracker!$O:$O,"Overdue")+COUNTIFS(Tracker!$A:$A,A204,Tracker!$O:$O,"Needs new version"))</f>
        <v/>
      </c>
    </row>
    <row r="205">
      <c r="H205" s="37">
        <f>IF(A205="","",IF(AND(G205&lt;&gt;"",G205&lt;=TODAY()),"Left","Active"))</f>
        <v/>
      </c>
      <c r="I205" s="37">
        <f>IF(A205="","",COUNTIFS(Tracker!$A:$A,A205,Tracker!$O:$O,"Pending")+COUNTIFS(Tracker!$A:$A,A205,Tracker!$O:$O,"Overdue")+COUNTIFS(Tracker!$A:$A,A205,Tracker!$O:$O,"Needs new version"))</f>
        <v/>
      </c>
    </row>
    <row r="206">
      <c r="H206" s="37">
        <f>IF(A206="","",IF(AND(G206&lt;&gt;"",G206&lt;=TODAY()),"Left","Active"))</f>
        <v/>
      </c>
      <c r="I206" s="37">
        <f>IF(A206="","",COUNTIFS(Tracker!$A:$A,A206,Tracker!$O:$O,"Pending")+COUNTIFS(Tracker!$A:$A,A206,Tracker!$O:$O,"Overdue")+COUNTIFS(Tracker!$A:$A,A206,Tracker!$O:$O,"Needs new version"))</f>
        <v/>
      </c>
    </row>
    <row r="207">
      <c r="H207" s="37">
        <f>IF(A207="","",IF(AND(G207&lt;&gt;"",G207&lt;=TODAY()),"Left","Active"))</f>
        <v/>
      </c>
      <c r="I207" s="37">
        <f>IF(A207="","",COUNTIFS(Tracker!$A:$A,A207,Tracker!$O:$O,"Pending")+COUNTIFS(Tracker!$A:$A,A207,Tracker!$O:$O,"Overdue")+COUNTIFS(Tracker!$A:$A,A207,Tracker!$O:$O,"Needs new version"))</f>
        <v/>
      </c>
    </row>
    <row r="208">
      <c r="H208" s="37">
        <f>IF(A208="","",IF(AND(G208&lt;&gt;"",G208&lt;=TODAY()),"Left","Active"))</f>
        <v/>
      </c>
      <c r="I208" s="37">
        <f>IF(A208="","",COUNTIFS(Tracker!$A:$A,A208,Tracker!$O:$O,"Pending")+COUNTIFS(Tracker!$A:$A,A208,Tracker!$O:$O,"Overdue")+COUNTIFS(Tracker!$A:$A,A208,Tracker!$O:$O,"Needs new version"))</f>
        <v/>
      </c>
    </row>
    <row r="209">
      <c r="H209" s="37">
        <f>IF(A209="","",IF(AND(G209&lt;&gt;"",G209&lt;=TODAY()),"Left","Active"))</f>
        <v/>
      </c>
      <c r="I209" s="37">
        <f>IF(A209="","",COUNTIFS(Tracker!$A:$A,A209,Tracker!$O:$O,"Pending")+COUNTIFS(Tracker!$A:$A,A209,Tracker!$O:$O,"Overdue")+COUNTIFS(Tracker!$A:$A,A209,Tracker!$O:$O,"Needs new version"))</f>
        <v/>
      </c>
    </row>
    <row r="210">
      <c r="H210" s="37">
        <f>IF(A210="","",IF(AND(G210&lt;&gt;"",G210&lt;=TODAY()),"Left","Active"))</f>
        <v/>
      </c>
      <c r="I210" s="37">
        <f>IF(A210="","",COUNTIFS(Tracker!$A:$A,A210,Tracker!$O:$O,"Pending")+COUNTIFS(Tracker!$A:$A,A210,Tracker!$O:$O,"Overdue")+COUNTIFS(Tracker!$A:$A,A210,Tracker!$O:$O,"Needs new version"))</f>
        <v/>
      </c>
    </row>
    <row r="211">
      <c r="H211" s="37">
        <f>IF(A211="","",IF(AND(G211&lt;&gt;"",G211&lt;=TODAY()),"Left","Active"))</f>
        <v/>
      </c>
      <c r="I211" s="37">
        <f>IF(A211="","",COUNTIFS(Tracker!$A:$A,A211,Tracker!$O:$O,"Pending")+COUNTIFS(Tracker!$A:$A,A211,Tracker!$O:$O,"Overdue")+COUNTIFS(Tracker!$A:$A,A211,Tracker!$O:$O,"Needs new version"))</f>
        <v/>
      </c>
    </row>
    <row r="212">
      <c r="H212" s="37">
        <f>IF(A212="","",IF(AND(G212&lt;&gt;"",G212&lt;=TODAY()),"Left","Active"))</f>
        <v/>
      </c>
      <c r="I212" s="37">
        <f>IF(A212="","",COUNTIFS(Tracker!$A:$A,A212,Tracker!$O:$O,"Pending")+COUNTIFS(Tracker!$A:$A,A212,Tracker!$O:$O,"Overdue")+COUNTIFS(Tracker!$A:$A,A212,Tracker!$O:$O,"Needs new version"))</f>
        <v/>
      </c>
    </row>
    <row r="213">
      <c r="H213" s="37">
        <f>IF(A213="","",IF(AND(G213&lt;&gt;"",G213&lt;=TODAY()),"Left","Active"))</f>
        <v/>
      </c>
      <c r="I213" s="37">
        <f>IF(A213="","",COUNTIFS(Tracker!$A:$A,A213,Tracker!$O:$O,"Pending")+COUNTIFS(Tracker!$A:$A,A213,Tracker!$O:$O,"Overdue")+COUNTIFS(Tracker!$A:$A,A213,Tracker!$O:$O,"Needs new version"))</f>
        <v/>
      </c>
    </row>
    <row r="214">
      <c r="H214" s="37">
        <f>IF(A214="","",IF(AND(G214&lt;&gt;"",G214&lt;=TODAY()),"Left","Active"))</f>
        <v/>
      </c>
      <c r="I214" s="37">
        <f>IF(A214="","",COUNTIFS(Tracker!$A:$A,A214,Tracker!$O:$O,"Pending")+COUNTIFS(Tracker!$A:$A,A214,Tracker!$O:$O,"Overdue")+COUNTIFS(Tracker!$A:$A,A214,Tracker!$O:$O,"Needs new version"))</f>
        <v/>
      </c>
    </row>
    <row r="215">
      <c r="H215" s="37">
        <f>IF(A215="","",IF(AND(G215&lt;&gt;"",G215&lt;=TODAY()),"Left","Active"))</f>
        <v/>
      </c>
      <c r="I215" s="37">
        <f>IF(A215="","",COUNTIFS(Tracker!$A:$A,A215,Tracker!$O:$O,"Pending")+COUNTIFS(Tracker!$A:$A,A215,Tracker!$O:$O,"Overdue")+COUNTIFS(Tracker!$A:$A,A215,Tracker!$O:$O,"Needs new version"))</f>
        <v/>
      </c>
    </row>
    <row r="216">
      <c r="H216" s="37">
        <f>IF(A216="","",IF(AND(G216&lt;&gt;"",G216&lt;=TODAY()),"Left","Active"))</f>
        <v/>
      </c>
      <c r="I216" s="37">
        <f>IF(A216="","",COUNTIFS(Tracker!$A:$A,A216,Tracker!$O:$O,"Pending")+COUNTIFS(Tracker!$A:$A,A216,Tracker!$O:$O,"Overdue")+COUNTIFS(Tracker!$A:$A,A216,Tracker!$O:$O,"Needs new version"))</f>
        <v/>
      </c>
    </row>
    <row r="217">
      <c r="H217" s="37">
        <f>IF(A217="","",IF(AND(G217&lt;&gt;"",G217&lt;=TODAY()),"Left","Active"))</f>
        <v/>
      </c>
      <c r="I217" s="37">
        <f>IF(A217="","",COUNTIFS(Tracker!$A:$A,A217,Tracker!$O:$O,"Pending")+COUNTIFS(Tracker!$A:$A,A217,Tracker!$O:$O,"Overdue")+COUNTIFS(Tracker!$A:$A,A217,Tracker!$O:$O,"Needs new version"))</f>
        <v/>
      </c>
    </row>
    <row r="218">
      <c r="H218" s="37">
        <f>IF(A218="","",IF(AND(G218&lt;&gt;"",G218&lt;=TODAY()),"Left","Active"))</f>
        <v/>
      </c>
      <c r="I218" s="37">
        <f>IF(A218="","",COUNTIFS(Tracker!$A:$A,A218,Tracker!$O:$O,"Pending")+COUNTIFS(Tracker!$A:$A,A218,Tracker!$O:$O,"Overdue")+COUNTIFS(Tracker!$A:$A,A218,Tracker!$O:$O,"Needs new version"))</f>
        <v/>
      </c>
    </row>
    <row r="219">
      <c r="H219" s="37">
        <f>IF(A219="","",IF(AND(G219&lt;&gt;"",G219&lt;=TODAY()),"Left","Active"))</f>
        <v/>
      </c>
      <c r="I219" s="37">
        <f>IF(A219="","",COUNTIFS(Tracker!$A:$A,A219,Tracker!$O:$O,"Pending")+COUNTIFS(Tracker!$A:$A,A219,Tracker!$O:$O,"Overdue")+COUNTIFS(Tracker!$A:$A,A219,Tracker!$O:$O,"Needs new version"))</f>
        <v/>
      </c>
    </row>
    <row r="220">
      <c r="H220" s="37">
        <f>IF(A220="","",IF(AND(G220&lt;&gt;"",G220&lt;=TODAY()),"Left","Active"))</f>
        <v/>
      </c>
      <c r="I220" s="37">
        <f>IF(A220="","",COUNTIFS(Tracker!$A:$A,A220,Tracker!$O:$O,"Pending")+COUNTIFS(Tracker!$A:$A,A220,Tracker!$O:$O,"Overdue")+COUNTIFS(Tracker!$A:$A,A220,Tracker!$O:$O,"Needs new version"))</f>
        <v/>
      </c>
    </row>
    <row r="221">
      <c r="H221" s="37">
        <f>IF(A221="","",IF(AND(G221&lt;&gt;"",G221&lt;=TODAY()),"Left","Active"))</f>
        <v/>
      </c>
      <c r="I221" s="37">
        <f>IF(A221="","",COUNTIFS(Tracker!$A:$A,A221,Tracker!$O:$O,"Pending")+COUNTIFS(Tracker!$A:$A,A221,Tracker!$O:$O,"Overdue")+COUNTIFS(Tracker!$A:$A,A221,Tracker!$O:$O,"Needs new version"))</f>
        <v/>
      </c>
    </row>
    <row r="222">
      <c r="H222" s="37">
        <f>IF(A222="","",IF(AND(G222&lt;&gt;"",G222&lt;=TODAY()),"Left","Active"))</f>
        <v/>
      </c>
      <c r="I222" s="37">
        <f>IF(A222="","",COUNTIFS(Tracker!$A:$A,A222,Tracker!$O:$O,"Pending")+COUNTIFS(Tracker!$A:$A,A222,Tracker!$O:$O,"Overdue")+COUNTIFS(Tracker!$A:$A,A222,Tracker!$O:$O,"Needs new version"))</f>
        <v/>
      </c>
    </row>
    <row r="223">
      <c r="H223" s="37">
        <f>IF(A223="","",IF(AND(G223&lt;&gt;"",G223&lt;=TODAY()),"Left","Active"))</f>
        <v/>
      </c>
      <c r="I223" s="37">
        <f>IF(A223="","",COUNTIFS(Tracker!$A:$A,A223,Tracker!$O:$O,"Pending")+COUNTIFS(Tracker!$A:$A,A223,Tracker!$O:$O,"Overdue")+COUNTIFS(Tracker!$A:$A,A223,Tracker!$O:$O,"Needs new version"))</f>
        <v/>
      </c>
    </row>
    <row r="224">
      <c r="H224" s="37">
        <f>IF(A224="","",IF(AND(G224&lt;&gt;"",G224&lt;=TODAY()),"Left","Active"))</f>
        <v/>
      </c>
      <c r="I224" s="37">
        <f>IF(A224="","",COUNTIFS(Tracker!$A:$A,A224,Tracker!$O:$O,"Pending")+COUNTIFS(Tracker!$A:$A,A224,Tracker!$O:$O,"Overdue")+COUNTIFS(Tracker!$A:$A,A224,Tracker!$O:$O,"Needs new version"))</f>
        <v/>
      </c>
    </row>
    <row r="225">
      <c r="H225" s="37">
        <f>IF(A225="","",IF(AND(G225&lt;&gt;"",G225&lt;=TODAY()),"Left","Active"))</f>
        <v/>
      </c>
      <c r="I225" s="37">
        <f>IF(A225="","",COUNTIFS(Tracker!$A:$A,A225,Tracker!$O:$O,"Pending")+COUNTIFS(Tracker!$A:$A,A225,Tracker!$O:$O,"Overdue")+COUNTIFS(Tracker!$A:$A,A225,Tracker!$O:$O,"Needs new version"))</f>
        <v/>
      </c>
    </row>
    <row r="226">
      <c r="H226" s="37">
        <f>IF(A226="","",IF(AND(G226&lt;&gt;"",G226&lt;=TODAY()),"Left","Active"))</f>
        <v/>
      </c>
      <c r="I226" s="37">
        <f>IF(A226="","",COUNTIFS(Tracker!$A:$A,A226,Tracker!$O:$O,"Pending")+COUNTIFS(Tracker!$A:$A,A226,Tracker!$O:$O,"Overdue")+COUNTIFS(Tracker!$A:$A,A226,Tracker!$O:$O,"Needs new version"))</f>
        <v/>
      </c>
    </row>
    <row r="227">
      <c r="H227" s="37">
        <f>IF(A227="","",IF(AND(G227&lt;&gt;"",G227&lt;=TODAY()),"Left","Active"))</f>
        <v/>
      </c>
      <c r="I227" s="37">
        <f>IF(A227="","",COUNTIFS(Tracker!$A:$A,A227,Tracker!$O:$O,"Pending")+COUNTIFS(Tracker!$A:$A,A227,Tracker!$O:$O,"Overdue")+COUNTIFS(Tracker!$A:$A,A227,Tracker!$O:$O,"Needs new version"))</f>
        <v/>
      </c>
    </row>
    <row r="228">
      <c r="H228" s="37">
        <f>IF(A228="","",IF(AND(G228&lt;&gt;"",G228&lt;=TODAY()),"Left","Active"))</f>
        <v/>
      </c>
      <c r="I228" s="37">
        <f>IF(A228="","",COUNTIFS(Tracker!$A:$A,A228,Tracker!$O:$O,"Pending")+COUNTIFS(Tracker!$A:$A,A228,Tracker!$O:$O,"Overdue")+COUNTIFS(Tracker!$A:$A,A228,Tracker!$O:$O,"Needs new version"))</f>
        <v/>
      </c>
    </row>
    <row r="229">
      <c r="H229" s="37">
        <f>IF(A229="","",IF(AND(G229&lt;&gt;"",G229&lt;=TODAY()),"Left","Active"))</f>
        <v/>
      </c>
      <c r="I229" s="37">
        <f>IF(A229="","",COUNTIFS(Tracker!$A:$A,A229,Tracker!$O:$O,"Pending")+COUNTIFS(Tracker!$A:$A,A229,Tracker!$O:$O,"Overdue")+COUNTIFS(Tracker!$A:$A,A229,Tracker!$O:$O,"Needs new version"))</f>
        <v/>
      </c>
    </row>
    <row r="230">
      <c r="H230" s="37">
        <f>IF(A230="","",IF(AND(G230&lt;&gt;"",G230&lt;=TODAY()),"Left","Active"))</f>
        <v/>
      </c>
      <c r="I230" s="37">
        <f>IF(A230="","",COUNTIFS(Tracker!$A:$A,A230,Tracker!$O:$O,"Pending")+COUNTIFS(Tracker!$A:$A,A230,Tracker!$O:$O,"Overdue")+COUNTIFS(Tracker!$A:$A,A230,Tracker!$O:$O,"Needs new version"))</f>
        <v/>
      </c>
    </row>
    <row r="231">
      <c r="H231" s="37">
        <f>IF(A231="","",IF(AND(G231&lt;&gt;"",G231&lt;=TODAY()),"Left","Active"))</f>
        <v/>
      </c>
      <c r="I231" s="37">
        <f>IF(A231="","",COUNTIFS(Tracker!$A:$A,A231,Tracker!$O:$O,"Pending")+COUNTIFS(Tracker!$A:$A,A231,Tracker!$O:$O,"Overdue")+COUNTIFS(Tracker!$A:$A,A231,Tracker!$O:$O,"Needs new version"))</f>
        <v/>
      </c>
    </row>
    <row r="232">
      <c r="H232" s="37">
        <f>IF(A232="","",IF(AND(G232&lt;&gt;"",G232&lt;=TODAY()),"Left","Active"))</f>
        <v/>
      </c>
      <c r="I232" s="37">
        <f>IF(A232="","",COUNTIFS(Tracker!$A:$A,A232,Tracker!$O:$O,"Pending")+COUNTIFS(Tracker!$A:$A,A232,Tracker!$O:$O,"Overdue")+COUNTIFS(Tracker!$A:$A,A232,Tracker!$O:$O,"Needs new version"))</f>
        <v/>
      </c>
    </row>
    <row r="233">
      <c r="H233" s="37">
        <f>IF(A233="","",IF(AND(G233&lt;&gt;"",G233&lt;=TODAY()),"Left","Active"))</f>
        <v/>
      </c>
      <c r="I233" s="37">
        <f>IF(A233="","",COUNTIFS(Tracker!$A:$A,A233,Tracker!$O:$O,"Pending")+COUNTIFS(Tracker!$A:$A,A233,Tracker!$O:$O,"Overdue")+COUNTIFS(Tracker!$A:$A,A233,Tracker!$O:$O,"Needs new version"))</f>
        <v/>
      </c>
    </row>
    <row r="234">
      <c r="H234" s="37">
        <f>IF(A234="","",IF(AND(G234&lt;&gt;"",G234&lt;=TODAY()),"Left","Active"))</f>
        <v/>
      </c>
      <c r="I234" s="37">
        <f>IF(A234="","",COUNTIFS(Tracker!$A:$A,A234,Tracker!$O:$O,"Pending")+COUNTIFS(Tracker!$A:$A,A234,Tracker!$O:$O,"Overdue")+COUNTIFS(Tracker!$A:$A,A234,Tracker!$O:$O,"Needs new version"))</f>
        <v/>
      </c>
    </row>
    <row r="235">
      <c r="H235" s="37">
        <f>IF(A235="","",IF(AND(G235&lt;&gt;"",G235&lt;=TODAY()),"Left","Active"))</f>
        <v/>
      </c>
      <c r="I235" s="37">
        <f>IF(A235="","",COUNTIFS(Tracker!$A:$A,A235,Tracker!$O:$O,"Pending")+COUNTIFS(Tracker!$A:$A,A235,Tracker!$O:$O,"Overdue")+COUNTIFS(Tracker!$A:$A,A235,Tracker!$O:$O,"Needs new version"))</f>
        <v/>
      </c>
    </row>
    <row r="236">
      <c r="H236" s="37">
        <f>IF(A236="","",IF(AND(G236&lt;&gt;"",G236&lt;=TODAY()),"Left","Active"))</f>
        <v/>
      </c>
      <c r="I236" s="37">
        <f>IF(A236="","",COUNTIFS(Tracker!$A:$A,A236,Tracker!$O:$O,"Pending")+COUNTIFS(Tracker!$A:$A,A236,Tracker!$O:$O,"Overdue")+COUNTIFS(Tracker!$A:$A,A236,Tracker!$O:$O,"Needs new version"))</f>
        <v/>
      </c>
    </row>
    <row r="237">
      <c r="H237" s="37">
        <f>IF(A237="","",IF(AND(G237&lt;&gt;"",G237&lt;=TODAY()),"Left","Active"))</f>
        <v/>
      </c>
      <c r="I237" s="37">
        <f>IF(A237="","",COUNTIFS(Tracker!$A:$A,A237,Tracker!$O:$O,"Pending")+COUNTIFS(Tracker!$A:$A,A237,Tracker!$O:$O,"Overdue")+COUNTIFS(Tracker!$A:$A,A237,Tracker!$O:$O,"Needs new version"))</f>
        <v/>
      </c>
    </row>
    <row r="238">
      <c r="H238" s="37">
        <f>IF(A238="","",IF(AND(G238&lt;&gt;"",G238&lt;=TODAY()),"Left","Active"))</f>
        <v/>
      </c>
      <c r="I238" s="37">
        <f>IF(A238="","",COUNTIFS(Tracker!$A:$A,A238,Tracker!$O:$O,"Pending")+COUNTIFS(Tracker!$A:$A,A238,Tracker!$O:$O,"Overdue")+COUNTIFS(Tracker!$A:$A,A238,Tracker!$O:$O,"Needs new version"))</f>
        <v/>
      </c>
    </row>
    <row r="239">
      <c r="H239" s="37">
        <f>IF(A239="","",IF(AND(G239&lt;&gt;"",G239&lt;=TODAY()),"Left","Active"))</f>
        <v/>
      </c>
      <c r="I239" s="37">
        <f>IF(A239="","",COUNTIFS(Tracker!$A:$A,A239,Tracker!$O:$O,"Pending")+COUNTIFS(Tracker!$A:$A,A239,Tracker!$O:$O,"Overdue")+COUNTIFS(Tracker!$A:$A,A239,Tracker!$O:$O,"Needs new version"))</f>
        <v/>
      </c>
    </row>
    <row r="240">
      <c r="H240" s="37">
        <f>IF(A240="","",IF(AND(G240&lt;&gt;"",G240&lt;=TODAY()),"Left","Active"))</f>
        <v/>
      </c>
      <c r="I240" s="37">
        <f>IF(A240="","",COUNTIFS(Tracker!$A:$A,A240,Tracker!$O:$O,"Pending")+COUNTIFS(Tracker!$A:$A,A240,Tracker!$O:$O,"Overdue")+COUNTIFS(Tracker!$A:$A,A240,Tracker!$O:$O,"Needs new version"))</f>
        <v/>
      </c>
    </row>
    <row r="241">
      <c r="H241" s="37">
        <f>IF(A241="","",IF(AND(G241&lt;&gt;"",G241&lt;=TODAY()),"Left","Active"))</f>
        <v/>
      </c>
      <c r="I241" s="37">
        <f>IF(A241="","",COUNTIFS(Tracker!$A:$A,A241,Tracker!$O:$O,"Pending")+COUNTIFS(Tracker!$A:$A,A241,Tracker!$O:$O,"Overdue")+COUNTIFS(Tracker!$A:$A,A241,Tracker!$O:$O,"Needs new version"))</f>
        <v/>
      </c>
    </row>
    <row r="242">
      <c r="H242" s="37">
        <f>IF(A242="","",IF(AND(G242&lt;&gt;"",G242&lt;=TODAY()),"Left","Active"))</f>
        <v/>
      </c>
      <c r="I242" s="37">
        <f>IF(A242="","",COUNTIFS(Tracker!$A:$A,A242,Tracker!$O:$O,"Pending")+COUNTIFS(Tracker!$A:$A,A242,Tracker!$O:$O,"Overdue")+COUNTIFS(Tracker!$A:$A,A242,Tracker!$O:$O,"Needs new version"))</f>
        <v/>
      </c>
    </row>
    <row r="243">
      <c r="H243" s="37">
        <f>IF(A243="","",IF(AND(G243&lt;&gt;"",G243&lt;=TODAY()),"Left","Active"))</f>
        <v/>
      </c>
      <c r="I243" s="37">
        <f>IF(A243="","",COUNTIFS(Tracker!$A:$A,A243,Tracker!$O:$O,"Pending")+COUNTIFS(Tracker!$A:$A,A243,Tracker!$O:$O,"Overdue")+COUNTIFS(Tracker!$A:$A,A243,Tracker!$O:$O,"Needs new version"))</f>
        <v/>
      </c>
    </row>
    <row r="244">
      <c r="H244" s="37">
        <f>IF(A244="","",IF(AND(G244&lt;&gt;"",G244&lt;=TODAY()),"Left","Active"))</f>
        <v/>
      </c>
      <c r="I244" s="37">
        <f>IF(A244="","",COUNTIFS(Tracker!$A:$A,A244,Tracker!$O:$O,"Pending")+COUNTIFS(Tracker!$A:$A,A244,Tracker!$O:$O,"Overdue")+COUNTIFS(Tracker!$A:$A,A244,Tracker!$O:$O,"Needs new version"))</f>
        <v/>
      </c>
    </row>
    <row r="245">
      <c r="H245" s="37">
        <f>IF(A245="","",IF(AND(G245&lt;&gt;"",G245&lt;=TODAY()),"Left","Active"))</f>
        <v/>
      </c>
      <c r="I245" s="37">
        <f>IF(A245="","",COUNTIFS(Tracker!$A:$A,A245,Tracker!$O:$O,"Pending")+COUNTIFS(Tracker!$A:$A,A245,Tracker!$O:$O,"Overdue")+COUNTIFS(Tracker!$A:$A,A245,Tracker!$O:$O,"Needs new version"))</f>
        <v/>
      </c>
    </row>
    <row r="246">
      <c r="H246" s="37">
        <f>IF(A246="","",IF(AND(G246&lt;&gt;"",G246&lt;=TODAY()),"Left","Active"))</f>
        <v/>
      </c>
      <c r="I246" s="37">
        <f>IF(A246="","",COUNTIFS(Tracker!$A:$A,A246,Tracker!$O:$O,"Pending")+COUNTIFS(Tracker!$A:$A,A246,Tracker!$O:$O,"Overdue")+COUNTIFS(Tracker!$A:$A,A246,Tracker!$O:$O,"Needs new version"))</f>
        <v/>
      </c>
    </row>
    <row r="247">
      <c r="H247" s="37">
        <f>IF(A247="","",IF(AND(G247&lt;&gt;"",G247&lt;=TODAY()),"Left","Active"))</f>
        <v/>
      </c>
      <c r="I247" s="37">
        <f>IF(A247="","",COUNTIFS(Tracker!$A:$A,A247,Tracker!$O:$O,"Pending")+COUNTIFS(Tracker!$A:$A,A247,Tracker!$O:$O,"Overdue")+COUNTIFS(Tracker!$A:$A,A247,Tracker!$O:$O,"Needs new version"))</f>
        <v/>
      </c>
    </row>
    <row r="248">
      <c r="H248" s="37">
        <f>IF(A248="","",IF(AND(G248&lt;&gt;"",G248&lt;=TODAY()),"Left","Active"))</f>
        <v/>
      </c>
      <c r="I248" s="37">
        <f>IF(A248="","",COUNTIFS(Tracker!$A:$A,A248,Tracker!$O:$O,"Pending")+COUNTIFS(Tracker!$A:$A,A248,Tracker!$O:$O,"Overdue")+COUNTIFS(Tracker!$A:$A,A248,Tracker!$O:$O,"Needs new version"))</f>
        <v/>
      </c>
    </row>
    <row r="249">
      <c r="H249" s="37">
        <f>IF(A249="","",IF(AND(G249&lt;&gt;"",G249&lt;=TODAY()),"Left","Active"))</f>
        <v/>
      </c>
      <c r="I249" s="37">
        <f>IF(A249="","",COUNTIFS(Tracker!$A:$A,A249,Tracker!$O:$O,"Pending")+COUNTIFS(Tracker!$A:$A,A249,Tracker!$O:$O,"Overdue")+COUNTIFS(Tracker!$A:$A,A249,Tracker!$O:$O,"Needs new version"))</f>
        <v/>
      </c>
    </row>
    <row r="250">
      <c r="H250" s="37">
        <f>IF(A250="","",IF(AND(G250&lt;&gt;"",G250&lt;=TODAY()),"Left","Active"))</f>
        <v/>
      </c>
      <c r="I250" s="37">
        <f>IF(A250="","",COUNTIFS(Tracker!$A:$A,A250,Tracker!$O:$O,"Pending")+COUNTIFS(Tracker!$A:$A,A250,Tracker!$O:$O,"Overdue")+COUNTIFS(Tracker!$A:$A,A250,Tracker!$O:$O,"Needs new version"))</f>
        <v/>
      </c>
    </row>
    <row r="251">
      <c r="H251" s="37">
        <f>IF(A251="","",IF(AND(G251&lt;&gt;"",G251&lt;=TODAY()),"Left","Active"))</f>
        <v/>
      </c>
      <c r="I251" s="37">
        <f>IF(A251="","",COUNTIFS(Tracker!$A:$A,A251,Tracker!$O:$O,"Pending")+COUNTIFS(Tracker!$A:$A,A251,Tracker!$O:$O,"Overdue")+COUNTIFS(Tracker!$A:$A,A251,Tracker!$O:$O,"Needs new version"))</f>
        <v/>
      </c>
    </row>
    <row r="252">
      <c r="H252" s="37">
        <f>IF(A252="","",IF(AND(G252&lt;&gt;"",G252&lt;=TODAY()),"Left","Active"))</f>
        <v/>
      </c>
      <c r="I252" s="37">
        <f>IF(A252="","",COUNTIFS(Tracker!$A:$A,A252,Tracker!$O:$O,"Pending")+COUNTIFS(Tracker!$A:$A,A252,Tracker!$O:$O,"Overdue")+COUNTIFS(Tracker!$A:$A,A252,Tracker!$O:$O,"Needs new version"))</f>
        <v/>
      </c>
    </row>
    <row r="253">
      <c r="H253" s="37">
        <f>IF(A253="","",IF(AND(G253&lt;&gt;"",G253&lt;=TODAY()),"Left","Active"))</f>
        <v/>
      </c>
      <c r="I253" s="37">
        <f>IF(A253="","",COUNTIFS(Tracker!$A:$A,A253,Tracker!$O:$O,"Pending")+COUNTIFS(Tracker!$A:$A,A253,Tracker!$O:$O,"Overdue")+COUNTIFS(Tracker!$A:$A,A253,Tracker!$O:$O,"Needs new version"))</f>
        <v/>
      </c>
    </row>
    <row r="254">
      <c r="H254" s="37">
        <f>IF(A254="","",IF(AND(G254&lt;&gt;"",G254&lt;=TODAY()),"Left","Active"))</f>
        <v/>
      </c>
      <c r="I254" s="37">
        <f>IF(A254="","",COUNTIFS(Tracker!$A:$A,A254,Tracker!$O:$O,"Pending")+COUNTIFS(Tracker!$A:$A,A254,Tracker!$O:$O,"Overdue")+COUNTIFS(Tracker!$A:$A,A254,Tracker!$O:$O,"Needs new version"))</f>
        <v/>
      </c>
    </row>
    <row r="255">
      <c r="H255" s="37">
        <f>IF(A255="","",IF(AND(G255&lt;&gt;"",G255&lt;=TODAY()),"Left","Active"))</f>
        <v/>
      </c>
      <c r="I255" s="37">
        <f>IF(A255="","",COUNTIFS(Tracker!$A:$A,A255,Tracker!$O:$O,"Pending")+COUNTIFS(Tracker!$A:$A,A255,Tracker!$O:$O,"Overdue")+COUNTIFS(Tracker!$A:$A,A255,Tracker!$O:$O,"Needs new version"))</f>
        <v/>
      </c>
    </row>
    <row r="256">
      <c r="H256" s="37">
        <f>IF(A256="","",IF(AND(G256&lt;&gt;"",G256&lt;=TODAY()),"Left","Active"))</f>
        <v/>
      </c>
      <c r="I256" s="37">
        <f>IF(A256="","",COUNTIFS(Tracker!$A:$A,A256,Tracker!$O:$O,"Pending")+COUNTIFS(Tracker!$A:$A,A256,Tracker!$O:$O,"Overdue")+COUNTIFS(Tracker!$A:$A,A256,Tracker!$O:$O,"Needs new version"))</f>
        <v/>
      </c>
    </row>
    <row r="257">
      <c r="H257" s="37">
        <f>IF(A257="","",IF(AND(G257&lt;&gt;"",G257&lt;=TODAY()),"Left","Active"))</f>
        <v/>
      </c>
      <c r="I257" s="37">
        <f>IF(A257="","",COUNTIFS(Tracker!$A:$A,A257,Tracker!$O:$O,"Pending")+COUNTIFS(Tracker!$A:$A,A257,Tracker!$O:$O,"Overdue")+COUNTIFS(Tracker!$A:$A,A257,Tracker!$O:$O,"Needs new version"))</f>
        <v/>
      </c>
    </row>
    <row r="258">
      <c r="H258" s="37">
        <f>IF(A258="","",IF(AND(G258&lt;&gt;"",G258&lt;=TODAY()),"Left","Active"))</f>
        <v/>
      </c>
      <c r="I258" s="37">
        <f>IF(A258="","",COUNTIFS(Tracker!$A:$A,A258,Tracker!$O:$O,"Pending")+COUNTIFS(Tracker!$A:$A,A258,Tracker!$O:$O,"Overdue")+COUNTIFS(Tracker!$A:$A,A258,Tracker!$O:$O,"Needs new version"))</f>
        <v/>
      </c>
    </row>
    <row r="259">
      <c r="H259" s="37">
        <f>IF(A259="","",IF(AND(G259&lt;&gt;"",G259&lt;=TODAY()),"Left","Active"))</f>
        <v/>
      </c>
      <c r="I259" s="37">
        <f>IF(A259="","",COUNTIFS(Tracker!$A:$A,A259,Tracker!$O:$O,"Pending")+COUNTIFS(Tracker!$A:$A,A259,Tracker!$O:$O,"Overdue")+COUNTIFS(Tracker!$A:$A,A259,Tracker!$O:$O,"Needs new version"))</f>
        <v/>
      </c>
    </row>
    <row r="260">
      <c r="H260" s="37">
        <f>IF(A260="","",IF(AND(G260&lt;&gt;"",G260&lt;=TODAY()),"Left","Active"))</f>
        <v/>
      </c>
      <c r="I260" s="37">
        <f>IF(A260="","",COUNTIFS(Tracker!$A:$A,A260,Tracker!$O:$O,"Pending")+COUNTIFS(Tracker!$A:$A,A260,Tracker!$O:$O,"Overdue")+COUNTIFS(Tracker!$A:$A,A260,Tracker!$O:$O,"Needs new version"))</f>
        <v/>
      </c>
    </row>
    <row r="261">
      <c r="H261" s="37">
        <f>IF(A261="","",IF(AND(G261&lt;&gt;"",G261&lt;=TODAY()),"Left","Active"))</f>
        <v/>
      </c>
      <c r="I261" s="37">
        <f>IF(A261="","",COUNTIFS(Tracker!$A:$A,A261,Tracker!$O:$O,"Pending")+COUNTIFS(Tracker!$A:$A,A261,Tracker!$O:$O,"Overdue")+COUNTIFS(Tracker!$A:$A,A261,Tracker!$O:$O,"Needs new version"))</f>
        <v/>
      </c>
    </row>
    <row r="262">
      <c r="H262" s="37">
        <f>IF(A262="","",IF(AND(G262&lt;&gt;"",G262&lt;=TODAY()),"Left","Active"))</f>
        <v/>
      </c>
      <c r="I262" s="37">
        <f>IF(A262="","",COUNTIFS(Tracker!$A:$A,A262,Tracker!$O:$O,"Pending")+COUNTIFS(Tracker!$A:$A,A262,Tracker!$O:$O,"Overdue")+COUNTIFS(Tracker!$A:$A,A262,Tracker!$O:$O,"Needs new version"))</f>
        <v/>
      </c>
    </row>
    <row r="263">
      <c r="H263" s="37">
        <f>IF(A263="","",IF(AND(G263&lt;&gt;"",G263&lt;=TODAY()),"Left","Active"))</f>
        <v/>
      </c>
      <c r="I263" s="37">
        <f>IF(A263="","",COUNTIFS(Tracker!$A:$A,A263,Tracker!$O:$O,"Pending")+COUNTIFS(Tracker!$A:$A,A263,Tracker!$O:$O,"Overdue")+COUNTIFS(Tracker!$A:$A,A263,Tracker!$O:$O,"Needs new version"))</f>
        <v/>
      </c>
    </row>
    <row r="264">
      <c r="H264" s="37">
        <f>IF(A264="","",IF(AND(G264&lt;&gt;"",G264&lt;=TODAY()),"Left","Active"))</f>
        <v/>
      </c>
      <c r="I264" s="37">
        <f>IF(A264="","",COUNTIFS(Tracker!$A:$A,A264,Tracker!$O:$O,"Pending")+COUNTIFS(Tracker!$A:$A,A264,Tracker!$O:$O,"Overdue")+COUNTIFS(Tracker!$A:$A,A264,Tracker!$O:$O,"Needs new version"))</f>
        <v/>
      </c>
    </row>
    <row r="265">
      <c r="H265" s="37">
        <f>IF(A265="","",IF(AND(G265&lt;&gt;"",G265&lt;=TODAY()),"Left","Active"))</f>
        <v/>
      </c>
      <c r="I265" s="37">
        <f>IF(A265="","",COUNTIFS(Tracker!$A:$A,A265,Tracker!$O:$O,"Pending")+COUNTIFS(Tracker!$A:$A,A265,Tracker!$O:$O,"Overdue")+COUNTIFS(Tracker!$A:$A,A265,Tracker!$O:$O,"Needs new version"))</f>
        <v/>
      </c>
    </row>
    <row r="266">
      <c r="H266" s="37">
        <f>IF(A266="","",IF(AND(G266&lt;&gt;"",G266&lt;=TODAY()),"Left","Active"))</f>
        <v/>
      </c>
      <c r="I266" s="37">
        <f>IF(A266="","",COUNTIFS(Tracker!$A:$A,A266,Tracker!$O:$O,"Pending")+COUNTIFS(Tracker!$A:$A,A266,Tracker!$O:$O,"Overdue")+COUNTIFS(Tracker!$A:$A,A266,Tracker!$O:$O,"Needs new version"))</f>
        <v/>
      </c>
    </row>
    <row r="267">
      <c r="H267" s="37">
        <f>IF(A267="","",IF(AND(G267&lt;&gt;"",G267&lt;=TODAY()),"Left","Active"))</f>
        <v/>
      </c>
      <c r="I267" s="37">
        <f>IF(A267="","",COUNTIFS(Tracker!$A:$A,A267,Tracker!$O:$O,"Pending")+COUNTIFS(Tracker!$A:$A,A267,Tracker!$O:$O,"Overdue")+COUNTIFS(Tracker!$A:$A,A267,Tracker!$O:$O,"Needs new version"))</f>
        <v/>
      </c>
    </row>
    <row r="268">
      <c r="H268" s="37">
        <f>IF(A268="","",IF(AND(G268&lt;&gt;"",G268&lt;=TODAY()),"Left","Active"))</f>
        <v/>
      </c>
      <c r="I268" s="37">
        <f>IF(A268="","",COUNTIFS(Tracker!$A:$A,A268,Tracker!$O:$O,"Pending")+COUNTIFS(Tracker!$A:$A,A268,Tracker!$O:$O,"Overdue")+COUNTIFS(Tracker!$A:$A,A268,Tracker!$O:$O,"Needs new version"))</f>
        <v/>
      </c>
    </row>
    <row r="269">
      <c r="H269" s="37">
        <f>IF(A269="","",IF(AND(G269&lt;&gt;"",G269&lt;=TODAY()),"Left","Active"))</f>
        <v/>
      </c>
      <c r="I269" s="37">
        <f>IF(A269="","",COUNTIFS(Tracker!$A:$A,A269,Tracker!$O:$O,"Pending")+COUNTIFS(Tracker!$A:$A,A269,Tracker!$O:$O,"Overdue")+COUNTIFS(Tracker!$A:$A,A269,Tracker!$O:$O,"Needs new version"))</f>
        <v/>
      </c>
    </row>
    <row r="270">
      <c r="H270" s="37">
        <f>IF(A270="","",IF(AND(G270&lt;&gt;"",G270&lt;=TODAY()),"Left","Active"))</f>
        <v/>
      </c>
      <c r="I270" s="37">
        <f>IF(A270="","",COUNTIFS(Tracker!$A:$A,A270,Tracker!$O:$O,"Pending")+COUNTIFS(Tracker!$A:$A,A270,Tracker!$O:$O,"Overdue")+COUNTIFS(Tracker!$A:$A,A270,Tracker!$O:$O,"Needs new version"))</f>
        <v/>
      </c>
    </row>
    <row r="271">
      <c r="H271" s="37">
        <f>IF(A271="","",IF(AND(G271&lt;&gt;"",G271&lt;=TODAY()),"Left","Active"))</f>
        <v/>
      </c>
      <c r="I271" s="37">
        <f>IF(A271="","",COUNTIFS(Tracker!$A:$A,A271,Tracker!$O:$O,"Pending")+COUNTIFS(Tracker!$A:$A,A271,Tracker!$O:$O,"Overdue")+COUNTIFS(Tracker!$A:$A,A271,Tracker!$O:$O,"Needs new version"))</f>
        <v/>
      </c>
    </row>
    <row r="272">
      <c r="H272" s="37">
        <f>IF(A272="","",IF(AND(G272&lt;&gt;"",G272&lt;=TODAY()),"Left","Active"))</f>
        <v/>
      </c>
      <c r="I272" s="37">
        <f>IF(A272="","",COUNTIFS(Tracker!$A:$A,A272,Tracker!$O:$O,"Pending")+COUNTIFS(Tracker!$A:$A,A272,Tracker!$O:$O,"Overdue")+COUNTIFS(Tracker!$A:$A,A272,Tracker!$O:$O,"Needs new version"))</f>
        <v/>
      </c>
    </row>
    <row r="273">
      <c r="H273" s="37">
        <f>IF(A273="","",IF(AND(G273&lt;&gt;"",G273&lt;=TODAY()),"Left","Active"))</f>
        <v/>
      </c>
      <c r="I273" s="37">
        <f>IF(A273="","",COUNTIFS(Tracker!$A:$A,A273,Tracker!$O:$O,"Pending")+COUNTIFS(Tracker!$A:$A,A273,Tracker!$O:$O,"Overdue")+COUNTIFS(Tracker!$A:$A,A273,Tracker!$O:$O,"Needs new version"))</f>
        <v/>
      </c>
    </row>
    <row r="274">
      <c r="H274" s="37">
        <f>IF(A274="","",IF(AND(G274&lt;&gt;"",G274&lt;=TODAY()),"Left","Active"))</f>
        <v/>
      </c>
      <c r="I274" s="37">
        <f>IF(A274="","",COUNTIFS(Tracker!$A:$A,A274,Tracker!$O:$O,"Pending")+COUNTIFS(Tracker!$A:$A,A274,Tracker!$O:$O,"Overdue")+COUNTIFS(Tracker!$A:$A,A274,Tracker!$O:$O,"Needs new version"))</f>
        <v/>
      </c>
    </row>
    <row r="275">
      <c r="H275" s="37">
        <f>IF(A275="","",IF(AND(G275&lt;&gt;"",G275&lt;=TODAY()),"Left","Active"))</f>
        <v/>
      </c>
      <c r="I275" s="37">
        <f>IF(A275="","",COUNTIFS(Tracker!$A:$A,A275,Tracker!$O:$O,"Pending")+COUNTIFS(Tracker!$A:$A,A275,Tracker!$O:$O,"Overdue")+COUNTIFS(Tracker!$A:$A,A275,Tracker!$O:$O,"Needs new version"))</f>
        <v/>
      </c>
    </row>
    <row r="276">
      <c r="H276" s="37">
        <f>IF(A276="","",IF(AND(G276&lt;&gt;"",G276&lt;=TODAY()),"Left","Active"))</f>
        <v/>
      </c>
      <c r="I276" s="37">
        <f>IF(A276="","",COUNTIFS(Tracker!$A:$A,A276,Tracker!$O:$O,"Pending")+COUNTIFS(Tracker!$A:$A,A276,Tracker!$O:$O,"Overdue")+COUNTIFS(Tracker!$A:$A,A276,Tracker!$O:$O,"Needs new version"))</f>
        <v/>
      </c>
    </row>
    <row r="277">
      <c r="H277" s="37">
        <f>IF(A277="","",IF(AND(G277&lt;&gt;"",G277&lt;=TODAY()),"Left","Active"))</f>
        <v/>
      </c>
      <c r="I277" s="37">
        <f>IF(A277="","",COUNTIFS(Tracker!$A:$A,A277,Tracker!$O:$O,"Pending")+COUNTIFS(Tracker!$A:$A,A277,Tracker!$O:$O,"Overdue")+COUNTIFS(Tracker!$A:$A,A277,Tracker!$O:$O,"Needs new version"))</f>
        <v/>
      </c>
    </row>
    <row r="278">
      <c r="H278" s="37">
        <f>IF(A278="","",IF(AND(G278&lt;&gt;"",G278&lt;=TODAY()),"Left","Active"))</f>
        <v/>
      </c>
      <c r="I278" s="37">
        <f>IF(A278="","",COUNTIFS(Tracker!$A:$A,A278,Tracker!$O:$O,"Pending")+COUNTIFS(Tracker!$A:$A,A278,Tracker!$O:$O,"Overdue")+COUNTIFS(Tracker!$A:$A,A278,Tracker!$O:$O,"Needs new version"))</f>
        <v/>
      </c>
    </row>
    <row r="279">
      <c r="H279" s="37">
        <f>IF(A279="","",IF(AND(G279&lt;&gt;"",G279&lt;=TODAY()),"Left","Active"))</f>
        <v/>
      </c>
      <c r="I279" s="37">
        <f>IF(A279="","",COUNTIFS(Tracker!$A:$A,A279,Tracker!$O:$O,"Pending")+COUNTIFS(Tracker!$A:$A,A279,Tracker!$O:$O,"Overdue")+COUNTIFS(Tracker!$A:$A,A279,Tracker!$O:$O,"Needs new version"))</f>
        <v/>
      </c>
    </row>
    <row r="280">
      <c r="H280" s="37">
        <f>IF(A280="","",IF(AND(G280&lt;&gt;"",G280&lt;=TODAY()),"Left","Active"))</f>
        <v/>
      </c>
      <c r="I280" s="37">
        <f>IF(A280="","",COUNTIFS(Tracker!$A:$A,A280,Tracker!$O:$O,"Pending")+COUNTIFS(Tracker!$A:$A,A280,Tracker!$O:$O,"Overdue")+COUNTIFS(Tracker!$A:$A,A280,Tracker!$O:$O,"Needs new version"))</f>
        <v/>
      </c>
    </row>
    <row r="281">
      <c r="H281" s="37">
        <f>IF(A281="","",IF(AND(G281&lt;&gt;"",G281&lt;=TODAY()),"Left","Active"))</f>
        <v/>
      </c>
      <c r="I281" s="37">
        <f>IF(A281="","",COUNTIFS(Tracker!$A:$A,A281,Tracker!$O:$O,"Pending")+COUNTIFS(Tracker!$A:$A,A281,Tracker!$O:$O,"Overdue")+COUNTIFS(Tracker!$A:$A,A281,Tracker!$O:$O,"Needs new version"))</f>
        <v/>
      </c>
    </row>
    <row r="282">
      <c r="H282" s="37">
        <f>IF(A282="","",IF(AND(G282&lt;&gt;"",G282&lt;=TODAY()),"Left","Active"))</f>
        <v/>
      </c>
      <c r="I282" s="37">
        <f>IF(A282="","",COUNTIFS(Tracker!$A:$A,A282,Tracker!$O:$O,"Pending")+COUNTIFS(Tracker!$A:$A,A282,Tracker!$O:$O,"Overdue")+COUNTIFS(Tracker!$A:$A,A282,Tracker!$O:$O,"Needs new version"))</f>
        <v/>
      </c>
    </row>
    <row r="283">
      <c r="H283" s="37">
        <f>IF(A283="","",IF(AND(G283&lt;&gt;"",G283&lt;=TODAY()),"Left","Active"))</f>
        <v/>
      </c>
      <c r="I283" s="37">
        <f>IF(A283="","",COUNTIFS(Tracker!$A:$A,A283,Tracker!$O:$O,"Pending")+COUNTIFS(Tracker!$A:$A,A283,Tracker!$O:$O,"Overdue")+COUNTIFS(Tracker!$A:$A,A283,Tracker!$O:$O,"Needs new version"))</f>
        <v/>
      </c>
    </row>
    <row r="284">
      <c r="H284" s="37">
        <f>IF(A284="","",IF(AND(G284&lt;&gt;"",G284&lt;=TODAY()),"Left","Active"))</f>
        <v/>
      </c>
      <c r="I284" s="37">
        <f>IF(A284="","",COUNTIFS(Tracker!$A:$A,A284,Tracker!$O:$O,"Pending")+COUNTIFS(Tracker!$A:$A,A284,Tracker!$O:$O,"Overdue")+COUNTIFS(Tracker!$A:$A,A284,Tracker!$O:$O,"Needs new version"))</f>
        <v/>
      </c>
    </row>
    <row r="285">
      <c r="H285" s="37">
        <f>IF(A285="","",IF(AND(G285&lt;&gt;"",G285&lt;=TODAY()),"Left","Active"))</f>
        <v/>
      </c>
      <c r="I285" s="37">
        <f>IF(A285="","",COUNTIFS(Tracker!$A:$A,A285,Tracker!$O:$O,"Pending")+COUNTIFS(Tracker!$A:$A,A285,Tracker!$O:$O,"Overdue")+COUNTIFS(Tracker!$A:$A,A285,Tracker!$O:$O,"Needs new version"))</f>
        <v/>
      </c>
    </row>
    <row r="286">
      <c r="H286" s="37">
        <f>IF(A286="","",IF(AND(G286&lt;&gt;"",G286&lt;=TODAY()),"Left","Active"))</f>
        <v/>
      </c>
      <c r="I286" s="37">
        <f>IF(A286="","",COUNTIFS(Tracker!$A:$A,A286,Tracker!$O:$O,"Pending")+COUNTIFS(Tracker!$A:$A,A286,Tracker!$O:$O,"Overdue")+COUNTIFS(Tracker!$A:$A,A286,Tracker!$O:$O,"Needs new version"))</f>
        <v/>
      </c>
    </row>
    <row r="287">
      <c r="H287" s="37">
        <f>IF(A287="","",IF(AND(G287&lt;&gt;"",G287&lt;=TODAY()),"Left","Active"))</f>
        <v/>
      </c>
      <c r="I287" s="37">
        <f>IF(A287="","",COUNTIFS(Tracker!$A:$A,A287,Tracker!$O:$O,"Pending")+COUNTIFS(Tracker!$A:$A,A287,Tracker!$O:$O,"Overdue")+COUNTIFS(Tracker!$A:$A,A287,Tracker!$O:$O,"Needs new version"))</f>
        <v/>
      </c>
    </row>
    <row r="288">
      <c r="H288" s="37">
        <f>IF(A288="","",IF(AND(G288&lt;&gt;"",G288&lt;=TODAY()),"Left","Active"))</f>
        <v/>
      </c>
      <c r="I288" s="37">
        <f>IF(A288="","",COUNTIFS(Tracker!$A:$A,A288,Tracker!$O:$O,"Pending")+COUNTIFS(Tracker!$A:$A,A288,Tracker!$O:$O,"Overdue")+COUNTIFS(Tracker!$A:$A,A288,Tracker!$O:$O,"Needs new version"))</f>
        <v/>
      </c>
    </row>
    <row r="289">
      <c r="H289" s="37">
        <f>IF(A289="","",IF(AND(G289&lt;&gt;"",G289&lt;=TODAY()),"Left","Active"))</f>
        <v/>
      </c>
      <c r="I289" s="37">
        <f>IF(A289="","",COUNTIFS(Tracker!$A:$A,A289,Tracker!$O:$O,"Pending")+COUNTIFS(Tracker!$A:$A,A289,Tracker!$O:$O,"Overdue")+COUNTIFS(Tracker!$A:$A,A289,Tracker!$O:$O,"Needs new version"))</f>
        <v/>
      </c>
    </row>
    <row r="290">
      <c r="H290" s="37">
        <f>IF(A290="","",IF(AND(G290&lt;&gt;"",G290&lt;=TODAY()),"Left","Active"))</f>
        <v/>
      </c>
      <c r="I290" s="37">
        <f>IF(A290="","",COUNTIFS(Tracker!$A:$A,A290,Tracker!$O:$O,"Pending")+COUNTIFS(Tracker!$A:$A,A290,Tracker!$O:$O,"Overdue")+COUNTIFS(Tracker!$A:$A,A290,Tracker!$O:$O,"Needs new version"))</f>
        <v/>
      </c>
    </row>
    <row r="291">
      <c r="H291" s="37">
        <f>IF(A291="","",IF(AND(G291&lt;&gt;"",G291&lt;=TODAY()),"Left","Active"))</f>
        <v/>
      </c>
      <c r="I291" s="37">
        <f>IF(A291="","",COUNTIFS(Tracker!$A:$A,A291,Tracker!$O:$O,"Pending")+COUNTIFS(Tracker!$A:$A,A291,Tracker!$O:$O,"Overdue")+COUNTIFS(Tracker!$A:$A,A291,Tracker!$O:$O,"Needs new version"))</f>
        <v/>
      </c>
    </row>
    <row r="292">
      <c r="H292" s="37">
        <f>IF(A292="","",IF(AND(G292&lt;&gt;"",G292&lt;=TODAY()),"Left","Active"))</f>
        <v/>
      </c>
      <c r="I292" s="37">
        <f>IF(A292="","",COUNTIFS(Tracker!$A:$A,A292,Tracker!$O:$O,"Pending")+COUNTIFS(Tracker!$A:$A,A292,Tracker!$O:$O,"Overdue")+COUNTIFS(Tracker!$A:$A,A292,Tracker!$O:$O,"Needs new version"))</f>
        <v/>
      </c>
    </row>
    <row r="293">
      <c r="H293" s="37">
        <f>IF(A293="","",IF(AND(G293&lt;&gt;"",G293&lt;=TODAY()),"Left","Active"))</f>
        <v/>
      </c>
      <c r="I293" s="37">
        <f>IF(A293="","",COUNTIFS(Tracker!$A:$A,A293,Tracker!$O:$O,"Pending")+COUNTIFS(Tracker!$A:$A,A293,Tracker!$O:$O,"Overdue")+COUNTIFS(Tracker!$A:$A,A293,Tracker!$O:$O,"Needs new version"))</f>
        <v/>
      </c>
    </row>
    <row r="294">
      <c r="H294" s="37">
        <f>IF(A294="","",IF(AND(G294&lt;&gt;"",G294&lt;=TODAY()),"Left","Active"))</f>
        <v/>
      </c>
      <c r="I294" s="37">
        <f>IF(A294="","",COUNTIFS(Tracker!$A:$A,A294,Tracker!$O:$O,"Pending")+COUNTIFS(Tracker!$A:$A,A294,Tracker!$O:$O,"Overdue")+COUNTIFS(Tracker!$A:$A,A294,Tracker!$O:$O,"Needs new version"))</f>
        <v/>
      </c>
    </row>
    <row r="295">
      <c r="H295" s="37">
        <f>IF(A295="","",IF(AND(G295&lt;&gt;"",G295&lt;=TODAY()),"Left","Active"))</f>
        <v/>
      </c>
      <c r="I295" s="37">
        <f>IF(A295="","",COUNTIFS(Tracker!$A:$A,A295,Tracker!$O:$O,"Pending")+COUNTIFS(Tracker!$A:$A,A295,Tracker!$O:$O,"Overdue")+COUNTIFS(Tracker!$A:$A,A295,Tracker!$O:$O,"Needs new version"))</f>
        <v/>
      </c>
    </row>
    <row r="296">
      <c r="H296" s="37">
        <f>IF(A296="","",IF(AND(G296&lt;&gt;"",G296&lt;=TODAY()),"Left","Active"))</f>
        <v/>
      </c>
      <c r="I296" s="37">
        <f>IF(A296="","",COUNTIFS(Tracker!$A:$A,A296,Tracker!$O:$O,"Pending")+COUNTIFS(Tracker!$A:$A,A296,Tracker!$O:$O,"Overdue")+COUNTIFS(Tracker!$A:$A,A296,Tracker!$O:$O,"Needs new version"))</f>
        <v/>
      </c>
    </row>
    <row r="297">
      <c r="H297" s="37">
        <f>IF(A297="","",IF(AND(G297&lt;&gt;"",G297&lt;=TODAY()),"Left","Active"))</f>
        <v/>
      </c>
      <c r="I297" s="37">
        <f>IF(A297="","",COUNTIFS(Tracker!$A:$A,A297,Tracker!$O:$O,"Pending")+COUNTIFS(Tracker!$A:$A,A297,Tracker!$O:$O,"Overdue")+COUNTIFS(Tracker!$A:$A,A297,Tracker!$O:$O,"Needs new version"))</f>
        <v/>
      </c>
    </row>
    <row r="298">
      <c r="H298" s="37">
        <f>IF(A298="","",IF(AND(G298&lt;&gt;"",G298&lt;=TODAY()),"Left","Active"))</f>
        <v/>
      </c>
      <c r="I298" s="37">
        <f>IF(A298="","",COUNTIFS(Tracker!$A:$A,A298,Tracker!$O:$O,"Pending")+COUNTIFS(Tracker!$A:$A,A298,Tracker!$O:$O,"Overdue")+COUNTIFS(Tracker!$A:$A,A298,Tracker!$O:$O,"Needs new version"))</f>
        <v/>
      </c>
    </row>
    <row r="299">
      <c r="H299" s="37">
        <f>IF(A299="","",IF(AND(G299&lt;&gt;"",G299&lt;=TODAY()),"Left","Active"))</f>
        <v/>
      </c>
      <c r="I299" s="37">
        <f>IF(A299="","",COUNTIFS(Tracker!$A:$A,A299,Tracker!$O:$O,"Pending")+COUNTIFS(Tracker!$A:$A,A299,Tracker!$O:$O,"Overdue")+COUNTIFS(Tracker!$A:$A,A299,Tracker!$O:$O,"Needs new version"))</f>
        <v/>
      </c>
    </row>
    <row r="300">
      <c r="H300" s="37">
        <f>IF(A300="","",IF(AND(G300&lt;&gt;"",G300&lt;=TODAY()),"Left","Active"))</f>
        <v/>
      </c>
      <c r="I300" s="37">
        <f>IF(A300="","",COUNTIFS(Tracker!$A:$A,A300,Tracker!$O:$O,"Pending")+COUNTIFS(Tracker!$A:$A,A300,Tracker!$O:$O,"Overdue")+COUNTIFS(Tracker!$A:$A,A300,Tracker!$O:$O,"Needs new version"))</f>
        <v/>
      </c>
    </row>
    <row r="301">
      <c r="H301" s="37">
        <f>IF(A301="","",IF(AND(G301&lt;&gt;"",G301&lt;=TODAY()),"Left","Active"))</f>
        <v/>
      </c>
      <c r="I301" s="37">
        <f>IF(A301="","",COUNTIFS(Tracker!$A:$A,A301,Tracker!$O:$O,"Pending")+COUNTIFS(Tracker!$A:$A,A301,Tracker!$O:$O,"Overdue")+COUNTIFS(Tracker!$A:$A,A301,Tracker!$O:$O,"Needs new version"))</f>
        <v/>
      </c>
    </row>
    <row r="302">
      <c r="H302" s="37">
        <f>IF(A302="","",IF(AND(G302&lt;&gt;"",G302&lt;=TODAY()),"Left","Active"))</f>
        <v/>
      </c>
      <c r="I302" s="37">
        <f>IF(A302="","",COUNTIFS(Tracker!$A:$A,A302,Tracker!$O:$O,"Pending")+COUNTIFS(Tracker!$A:$A,A302,Tracker!$O:$O,"Overdue")+COUNTIFS(Tracker!$A:$A,A302,Tracker!$O:$O,"Needs new version"))</f>
        <v/>
      </c>
    </row>
    <row r="303">
      <c r="H303" s="37">
        <f>IF(A303="","",IF(AND(G303&lt;&gt;"",G303&lt;=TODAY()),"Left","Active"))</f>
        <v/>
      </c>
      <c r="I303" s="37">
        <f>IF(A303="","",COUNTIFS(Tracker!$A:$A,A303,Tracker!$O:$O,"Pending")+COUNTIFS(Tracker!$A:$A,A303,Tracker!$O:$O,"Overdue")+COUNTIFS(Tracker!$A:$A,A303,Tracker!$O:$O,"Needs new version"))</f>
        <v/>
      </c>
    </row>
  </sheetData>
  <autoFilter ref="A3:I503"/>
  <conditionalFormatting sqref="H4:H303">
    <cfRule type="expression" priority="1" dxfId="0">
      <formula>$H4="Active"</formula>
    </cfRule>
    <cfRule type="expression" priority="2" dxfId="4">
      <formula>$H4="Left"</formula>
    </cfRule>
  </conditionalFormatting>
  <dataValidations count="1">
    <dataValidation sqref="D4:D303" showDropDown="0" showInputMessage="0" showErrorMessage="0" allowBlank="1" type="list">
      <formula1>=Lists!$A$4:$A$40</formula1>
    </dataValidation>
  </dataValidations>
  <hyperlinks>
    <hyperlink xmlns:r="http://schemas.openxmlformats.org/officeDocument/2006/relationships" ref="A1" r:id="rId1"/>
  </hyperlinks>
  <pageMargins left="0.75" right="0.75" top="1" bottom="1" header="0.5" footer="0.5"/>
</worksheet>
</file>

<file path=xl/worksheets/sheet5.xml><?xml version="1.0" encoding="utf-8"?>
<worksheet xmlns="http://schemas.openxmlformats.org/spreadsheetml/2006/main">
  <sheetPr>
    <tabColor rgb="003F3F3D"/>
    <outlinePr summaryBelow="1" summaryRight="1"/>
    <pageSetUpPr/>
  </sheetPr>
  <dimension ref="A1:P203"/>
  <sheetViews>
    <sheetView zoomScale="11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12" customWidth="1" min="2" max="2"/>
    <col width="13" customWidth="1" min="3" max="3"/>
    <col width="19" customWidth="1" min="4" max="4"/>
    <col width="25" customWidth="1" min="5" max="5"/>
    <col width="18" customWidth="1" min="6" max="6"/>
    <col width="12" customWidth="1" min="7" max="7"/>
    <col width="46" customWidth="1" min="8" max="8"/>
    <col width="30" customWidth="1" min="9" max="9"/>
    <col width="18" customWidth="1" min="10" max="10"/>
    <col width="13" customWidth="1" min="11" max="11"/>
    <col width="15" customWidth="1" min="12" max="12"/>
    <col width="13" customWidth="1" min="13" max="13"/>
    <col width="11" customWidth="1" min="14" max="14"/>
    <col width="9" customWidth="1" min="15" max="15"/>
    <col width="14" customWidth="1" min="16" max="16"/>
  </cols>
  <sheetData>
    <row r="1" ht="30" customHeight="1">
      <c r="A1" s="1" t="inlineStr">
        <is>
          <t>Tired of chasing signatures in a spreadsheet? AllyMatter sends each policy, collects acknowledgments and e-signatures by name and version, and sends the reminders for you.  Start a free 30-day trial, no credit card →</t>
        </is>
      </c>
      <c r="B1" s="2" t="n"/>
      <c r="C1" s="2" t="n"/>
      <c r="D1" s="2" t="n"/>
      <c r="E1" s="2" t="n"/>
      <c r="F1" s="2" t="n"/>
      <c r="G1" s="2" t="n"/>
      <c r="H1" s="2" t="n"/>
      <c r="I1" s="2" t="n"/>
      <c r="J1" s="2" t="n"/>
      <c r="K1" s="2" t="n"/>
      <c r="L1" s="2" t="n"/>
      <c r="M1" s="2" t="n"/>
      <c r="N1" s="2" t="n"/>
      <c r="O1" s="2" t="n"/>
      <c r="P1" s="2" t="n"/>
    </row>
    <row r="2" ht="18" customHeight="1">
      <c r="A2" s="24" t="inlineStr">
        <is>
          <t>POLICY</t>
        </is>
      </c>
      <c r="B2" s="25" t="n"/>
      <c r="C2" s="25" t="n"/>
      <c r="D2" s="25" t="n"/>
      <c r="E2" s="28" t="inlineStr">
        <is>
          <t>PROOF IT NEEDS</t>
        </is>
      </c>
      <c r="F2" s="29" t="n"/>
      <c r="G2" s="29" t="n"/>
      <c r="H2" s="29" t="n"/>
      <c r="I2" s="26" t="inlineStr">
        <is>
          <t>REVIEW</t>
        </is>
      </c>
      <c r="J2" s="27" t="n"/>
      <c r="K2" s="27" t="n"/>
      <c r="L2" s="30" t="inlineStr">
        <is>
          <t>CALCULATED</t>
        </is>
      </c>
      <c r="M2" s="31" t="n"/>
      <c r="N2" s="31" t="n"/>
      <c r="O2" s="31" t="n"/>
      <c r="P2" s="31" t="n"/>
    </row>
    <row r="3" ht="34" customHeight="1">
      <c r="A3" s="32" t="inlineStr">
        <is>
          <t>Policy</t>
        </is>
      </c>
      <c r="B3" s="32" t="inlineStr">
        <is>
          <t>Current version</t>
        </is>
      </c>
      <c r="C3" s="32" t="inlineStr">
        <is>
          <t>Version date</t>
        </is>
      </c>
      <c r="D3" s="32" t="inlineStr">
        <is>
          <t>Owner</t>
        </is>
      </c>
      <c r="E3" s="34" t="inlineStr">
        <is>
          <t>Proof required</t>
        </is>
      </c>
      <c r="F3" s="34" t="inlineStr">
        <is>
          <t>Usually sent via</t>
        </is>
      </c>
      <c r="G3" s="34" t="inlineStr">
        <is>
          <t>Days to confirm</t>
        </is>
      </c>
      <c r="H3" s="34" t="inlineStr">
        <is>
          <t>Statement people agree to</t>
        </is>
      </c>
      <c r="I3" s="33" t="inlineStr">
        <is>
          <t>Link to current version</t>
        </is>
      </c>
      <c r="J3" s="33" t="inlineStr">
        <is>
          <t>Approved by</t>
        </is>
      </c>
      <c r="K3" s="33" t="inlineStr">
        <is>
          <t>Next review</t>
        </is>
      </c>
      <c r="L3" s="35" t="inlineStr">
        <is>
          <t>Review status</t>
        </is>
      </c>
      <c r="M3" s="35" t="inlineStr">
        <is>
          <t>Sent (current version)</t>
        </is>
      </c>
      <c r="N3" s="35" t="inlineStr">
        <is>
          <t>Confirmed</t>
        </is>
      </c>
      <c r="O3" s="35" t="inlineStr">
        <is>
          <t>% done</t>
        </is>
      </c>
      <c r="P3" s="35" t="inlineStr">
        <is>
          <t>Progress</t>
        </is>
      </c>
    </row>
    <row r="4">
      <c r="A4" s="36" t="inlineStr">
        <is>
          <t>Code of Conduct</t>
        </is>
      </c>
      <c r="B4" s="39" t="inlineStr">
        <is>
          <t>3.0</t>
        </is>
      </c>
      <c r="C4" s="40" t="n">
        <v>46034</v>
      </c>
      <c r="D4" s="38" t="inlineStr">
        <is>
          <t>Hannah Arendt</t>
        </is>
      </c>
      <c r="E4" s="38" t="inlineStr">
        <is>
          <t>Acknowledgment</t>
        </is>
      </c>
      <c r="F4" s="38" t="inlineStr">
        <is>
          <t>Policy software</t>
        </is>
      </c>
      <c r="G4" s="38" t="n">
        <v>14</v>
      </c>
      <c r="H4" s="38" t="inlineStr">
        <is>
          <t>I have read the Code of Conduct and will follow it.</t>
        </is>
      </c>
      <c r="I4" s="42" t="inlineStr">
        <is>
          <t>https://example.com/shifttilt/policies/code-of-conduct</t>
        </is>
      </c>
      <c r="J4" s="38" t="inlineStr">
        <is>
          <t>Adam Smith</t>
        </is>
      </c>
      <c r="K4" s="40" t="n">
        <v>46399</v>
      </c>
      <c r="L4" s="37">
        <f>IF(A4="","",IF(K4="","No review date",IF(K4&lt;TODAY(),"Review overdue",IF(K4-TODAY()&lt;=30,"Due in 30 days","On schedule"))))</f>
        <v/>
      </c>
      <c r="M4" s="37">
        <f>IF(A4="","",COUNTIFS(Tracker!$E:$E,A4,Tracker!$F:$F,B4&amp;"",Tracker!$I:$I,"&lt;&gt;"))</f>
        <v/>
      </c>
      <c r="N4" s="37">
        <f>IF(A4="","",COUNTIFS(Tracker!$E:$E,A4,Tracker!$F:$F,B4&amp;"",Tracker!$O:$O,"Confirmed")+COUNTIFS(Tracker!$E:$E,A4,Tracker!$F:$F,B4&amp;"",Tracker!$O:$O,"Informed"))</f>
        <v/>
      </c>
      <c r="O4" s="44">
        <f>IF(OR(A4="",M4=0),"",N4/M4)</f>
        <v/>
      </c>
      <c r="P4" s="37">
        <f>IF(O4="","",REPT("█",ROUND(O4*10,0))&amp;REPT("░",10-ROUND(O4*10,0)))</f>
        <v/>
      </c>
    </row>
    <row r="5">
      <c r="A5" s="36" t="inlineStr">
        <is>
          <t>Data Security Policy</t>
        </is>
      </c>
      <c r="B5" s="39" t="inlineStr">
        <is>
          <t>2.2</t>
        </is>
      </c>
      <c r="C5" s="40" t="n">
        <v>46321</v>
      </c>
      <c r="D5" s="38" t="inlineStr">
        <is>
          <t>Immanuel Kant</t>
        </is>
      </c>
      <c r="E5" s="38" t="inlineStr">
        <is>
          <t>Acknowledgment</t>
        </is>
      </c>
      <c r="F5" s="38" t="inlineStr">
        <is>
          <t>Email</t>
        </is>
      </c>
      <c r="G5" s="38" t="n">
        <v>10</v>
      </c>
      <c r="H5" s="38" t="inlineStr">
        <is>
          <t>I have read the Data Security Policy and will follow it.</t>
        </is>
      </c>
      <c r="I5" s="42" t="inlineStr">
        <is>
          <t>https://example.com/shifttilt/policies/data-security-policy</t>
        </is>
      </c>
      <c r="J5" s="38" t="inlineStr">
        <is>
          <t>Hannah Arendt</t>
        </is>
      </c>
      <c r="K5" s="40" t="n">
        <v>46686</v>
      </c>
      <c r="L5" s="37">
        <f>IF(A5="","",IF(K5="","No review date",IF(K5&lt;TODAY(),"Review overdue",IF(K5-TODAY()&lt;=30,"Due in 30 days","On schedule"))))</f>
        <v/>
      </c>
      <c r="M5" s="37">
        <f>IF(A5="","",COUNTIFS(Tracker!$E:$E,A5,Tracker!$F:$F,B5&amp;"",Tracker!$I:$I,"&lt;&gt;"))</f>
        <v/>
      </c>
      <c r="N5" s="37">
        <f>IF(A5="","",COUNTIFS(Tracker!$E:$E,A5,Tracker!$F:$F,B5&amp;"",Tracker!$O:$O,"Confirmed")+COUNTIFS(Tracker!$E:$E,A5,Tracker!$F:$F,B5&amp;"",Tracker!$O:$O,"Informed"))</f>
        <v/>
      </c>
      <c r="O5" s="44">
        <f>IF(OR(A5="",M5=0),"",N5/M5)</f>
        <v/>
      </c>
      <c r="P5" s="37">
        <f>IF(O5="","",REPT("█",ROUND(O5*10,0))&amp;REPT("░",10-ROUND(O5*10,0)))</f>
        <v/>
      </c>
    </row>
    <row r="6">
      <c r="A6" s="36" t="inlineStr">
        <is>
          <t>Confidentiality and IP Agreement</t>
        </is>
      </c>
      <c r="B6" s="39" t="inlineStr">
        <is>
          <t>1.0</t>
        </is>
      </c>
      <c r="C6" s="40" t="n">
        <v>45663</v>
      </c>
      <c r="D6" s="38" t="inlineStr">
        <is>
          <t>Simone de Beauvoir</t>
        </is>
      </c>
      <c r="E6" s="38" t="inlineStr">
        <is>
          <t>E-signature</t>
        </is>
      </c>
      <c r="F6" s="38" t="inlineStr">
        <is>
          <t>E-signature tool</t>
        </is>
      </c>
      <c r="G6" s="38" t="n">
        <v>7</v>
      </c>
      <c r="H6" s="38" t="inlineStr">
        <is>
          <t>I agree to the terms of the Confidentiality and IP Agreement.</t>
        </is>
      </c>
      <c r="I6" s="42" t="inlineStr">
        <is>
          <t>https://example.com/shifttilt/policies/confidentiality-and-ip-agreement</t>
        </is>
      </c>
      <c r="J6" s="38" t="inlineStr">
        <is>
          <t>Hannah Arendt</t>
        </is>
      </c>
      <c r="K6" s="40" t="n">
        <v>46393</v>
      </c>
      <c r="L6" s="37">
        <f>IF(A6="","",IF(K6="","No review date",IF(K6&lt;TODAY(),"Review overdue",IF(K6-TODAY()&lt;=30,"Due in 30 days","On schedule"))))</f>
        <v/>
      </c>
      <c r="M6" s="37">
        <f>IF(A6="","",COUNTIFS(Tracker!$E:$E,A6,Tracker!$F:$F,B6&amp;"",Tracker!$I:$I,"&lt;&gt;"))</f>
        <v/>
      </c>
      <c r="N6" s="37">
        <f>IF(A6="","",COUNTIFS(Tracker!$E:$E,A6,Tracker!$F:$F,B6&amp;"",Tracker!$O:$O,"Confirmed")+COUNTIFS(Tracker!$E:$E,A6,Tracker!$F:$F,B6&amp;"",Tracker!$O:$O,"Informed"))</f>
        <v/>
      </c>
      <c r="O6" s="44">
        <f>IF(OR(A6="",M6=0),"",N6/M6)</f>
        <v/>
      </c>
      <c r="P6" s="37">
        <f>IF(O6="","",REPT("█",ROUND(O6*10,0))&amp;REPT("░",10-ROUND(O6*10,0)))</f>
        <v/>
      </c>
    </row>
    <row r="7">
      <c r="A7" s="36" t="inlineStr">
        <is>
          <t>Remote Work Policy</t>
        </is>
      </c>
      <c r="B7" s="39" t="inlineStr">
        <is>
          <t>1.3</t>
        </is>
      </c>
      <c r="C7" s="40" t="n">
        <v>45901</v>
      </c>
      <c r="D7" s="38" t="inlineStr">
        <is>
          <t>Simone de Beauvoir</t>
        </is>
      </c>
      <c r="E7" s="38" t="inlineStr">
        <is>
          <t>Acknowledgment</t>
        </is>
      </c>
      <c r="F7" s="38" t="inlineStr">
        <is>
          <t>HR system (HRIS)</t>
        </is>
      </c>
      <c r="G7" s="38" t="n">
        <v>14</v>
      </c>
      <c r="H7" s="38" t="inlineStr">
        <is>
          <t>I have read the Remote Work Policy and will follow it.</t>
        </is>
      </c>
      <c r="I7" s="42" t="inlineStr">
        <is>
          <t>https://example.com/shifttilt/policies/remote-work-policy</t>
        </is>
      </c>
      <c r="J7" s="38" t="inlineStr">
        <is>
          <t>Hannah Arendt</t>
        </is>
      </c>
      <c r="K7" s="40" t="n">
        <v>46266</v>
      </c>
      <c r="L7" s="37">
        <f>IF(A7="","",IF(K7="","No review date",IF(K7&lt;TODAY(),"Review overdue",IF(K7-TODAY()&lt;=30,"Due in 30 days","On schedule"))))</f>
        <v/>
      </c>
      <c r="M7" s="37">
        <f>IF(A7="","",COUNTIFS(Tracker!$E:$E,A7,Tracker!$F:$F,B7&amp;"",Tracker!$I:$I,"&lt;&gt;"))</f>
        <v/>
      </c>
      <c r="N7" s="37">
        <f>IF(A7="","",COUNTIFS(Tracker!$E:$E,A7,Tracker!$F:$F,B7&amp;"",Tracker!$O:$O,"Confirmed")+COUNTIFS(Tracker!$E:$E,A7,Tracker!$F:$F,B7&amp;"",Tracker!$O:$O,"Informed"))</f>
        <v/>
      </c>
      <c r="O7" s="44">
        <f>IF(OR(A7="",M7=0),"",N7/M7)</f>
        <v/>
      </c>
      <c r="P7" s="37">
        <f>IF(O7="","",REPT("█",ROUND(O7*10,0))&amp;REPT("░",10-ROUND(O7*10,0)))</f>
        <v/>
      </c>
    </row>
    <row r="8">
      <c r="A8" s="36" t="inlineStr">
        <is>
          <t>Forklift Safety Rules</t>
        </is>
      </c>
      <c r="B8" s="39" t="inlineStr">
        <is>
          <t>2.0</t>
        </is>
      </c>
      <c r="C8" s="40" t="n">
        <v>46113</v>
      </c>
      <c r="D8" s="38" t="inlineStr">
        <is>
          <t>Hannah Arendt</t>
        </is>
      </c>
      <c r="E8" s="38" t="inlineStr">
        <is>
          <t>Signature (paper or e-sign)</t>
        </is>
      </c>
      <c r="F8" s="38" t="inlineStr">
        <is>
          <t>Printed copy</t>
        </is>
      </c>
      <c r="G8" s="38" t="n">
        <v>7</v>
      </c>
      <c r="H8" s="38" t="inlineStr">
        <is>
          <t>I have been shown the Forklift Safety Rules and will follow them.</t>
        </is>
      </c>
      <c r="I8" s="42" t="inlineStr">
        <is>
          <t>https://example.com/shifttilt/policies/forklift-safety-rules</t>
        </is>
      </c>
      <c r="J8" s="38" t="inlineStr">
        <is>
          <t>Adam Smith</t>
        </is>
      </c>
      <c r="K8" s="40" t="n">
        <v>46478</v>
      </c>
      <c r="L8" s="37">
        <f>IF(A8="","",IF(K8="","No review date",IF(K8&lt;TODAY(),"Review overdue",IF(K8-TODAY()&lt;=30,"Due in 30 days","On schedule"))))</f>
        <v/>
      </c>
      <c r="M8" s="37">
        <f>IF(A8="","",COUNTIFS(Tracker!$E:$E,A8,Tracker!$F:$F,B8&amp;"",Tracker!$I:$I,"&lt;&gt;"))</f>
        <v/>
      </c>
      <c r="N8" s="37">
        <f>IF(A8="","",COUNTIFS(Tracker!$E:$E,A8,Tracker!$F:$F,B8&amp;"",Tracker!$O:$O,"Confirmed")+COUNTIFS(Tracker!$E:$E,A8,Tracker!$F:$F,B8&amp;"",Tracker!$O:$O,"Informed"))</f>
        <v/>
      </c>
      <c r="O8" s="44">
        <f>IF(OR(A8="",M8=0),"",N8/M8)</f>
        <v/>
      </c>
      <c r="P8" s="37">
        <f>IF(O8="","",REPT("█",ROUND(O8*10,0))&amp;REPT("░",10-ROUND(O8*10,0)))</f>
        <v/>
      </c>
    </row>
    <row r="9">
      <c r="A9" s="36" t="inlineStr">
        <is>
          <t>Holiday Calendar 2027</t>
        </is>
      </c>
      <c r="B9" s="39" t="inlineStr">
        <is>
          <t>1.0</t>
        </is>
      </c>
      <c r="C9" s="40" t="n">
        <v>46328</v>
      </c>
      <c r="D9" s="38" t="inlineStr">
        <is>
          <t>Simone de Beauvoir</t>
        </is>
      </c>
      <c r="E9" s="38" t="inlineStr">
        <is>
          <t>Inform only</t>
        </is>
      </c>
      <c r="F9" s="38" t="inlineStr">
        <is>
          <t>Intranet or wiki</t>
        </is>
      </c>
      <c r="G9" s="38" t="n">
        <v>0</v>
      </c>
      <c r="H9" s="38" t="n"/>
      <c r="I9" s="42" t="inlineStr">
        <is>
          <t>https://example.com/shifttilt/policies/holiday-calendar-2027</t>
        </is>
      </c>
      <c r="J9" s="38" t="inlineStr">
        <is>
          <t>Hannah Arendt</t>
        </is>
      </c>
      <c r="K9" s="40" t="n">
        <v>46693</v>
      </c>
      <c r="L9" s="37">
        <f>IF(A9="","",IF(K9="","No review date",IF(K9&lt;TODAY(),"Review overdue",IF(K9-TODAY()&lt;=30,"Due in 30 days","On schedule"))))</f>
        <v/>
      </c>
      <c r="M9" s="37">
        <f>IF(A9="","",COUNTIFS(Tracker!$E:$E,A9,Tracker!$F:$F,B9&amp;"",Tracker!$I:$I,"&lt;&gt;"))</f>
        <v/>
      </c>
      <c r="N9" s="37">
        <f>IF(A9="","",COUNTIFS(Tracker!$E:$E,A9,Tracker!$F:$F,B9&amp;"",Tracker!$O:$O,"Confirmed")+COUNTIFS(Tracker!$E:$E,A9,Tracker!$F:$F,B9&amp;"",Tracker!$O:$O,"Informed"))</f>
        <v/>
      </c>
      <c r="O9" s="44">
        <f>IF(OR(A9="",M9=0),"",N9/M9)</f>
        <v/>
      </c>
      <c r="P9" s="37">
        <f>IF(O9="","",REPT("█",ROUND(O9*10,0))&amp;REPT("░",10-ROUND(O9*10,0)))</f>
        <v/>
      </c>
    </row>
    <row r="10">
      <c r="L10" s="37">
        <f>IF(A10="","",IF(K10="","No review date",IF(K10&lt;TODAY(),"Review overdue",IF(K10-TODAY()&lt;=30,"Due in 30 days","On schedule"))))</f>
        <v/>
      </c>
      <c r="M10" s="37">
        <f>IF(A10="","",COUNTIFS(Tracker!$E:$E,A10,Tracker!$F:$F,B10&amp;"",Tracker!$I:$I,"&lt;&gt;"))</f>
        <v/>
      </c>
      <c r="N10" s="37">
        <f>IF(A10="","",COUNTIFS(Tracker!$E:$E,A10,Tracker!$F:$F,B10&amp;"",Tracker!$O:$O,"Confirmed")+COUNTIFS(Tracker!$E:$E,A10,Tracker!$F:$F,B10&amp;"",Tracker!$O:$O,"Informed"))</f>
        <v/>
      </c>
      <c r="O10" s="44">
        <f>IF(OR(A10="",M10=0),"",N10/M10)</f>
        <v/>
      </c>
      <c r="P10" s="37">
        <f>IF(O10="","",REPT("█",ROUND(O10*10,0))&amp;REPT("░",10-ROUND(O10*10,0)))</f>
        <v/>
      </c>
    </row>
    <row r="11">
      <c r="L11" s="37">
        <f>IF(A11="","",IF(K11="","No review date",IF(K11&lt;TODAY(),"Review overdue",IF(K11-TODAY()&lt;=30,"Due in 30 days","On schedule"))))</f>
        <v/>
      </c>
      <c r="M11" s="37">
        <f>IF(A11="","",COUNTIFS(Tracker!$E:$E,A11,Tracker!$F:$F,B11&amp;"",Tracker!$I:$I,"&lt;&gt;"))</f>
        <v/>
      </c>
      <c r="N11" s="37">
        <f>IF(A11="","",COUNTIFS(Tracker!$E:$E,A11,Tracker!$F:$F,B11&amp;"",Tracker!$O:$O,"Confirmed")+COUNTIFS(Tracker!$E:$E,A11,Tracker!$F:$F,B11&amp;"",Tracker!$O:$O,"Informed"))</f>
        <v/>
      </c>
      <c r="O11" s="44">
        <f>IF(OR(A11="",M11=0),"",N11/M11)</f>
        <v/>
      </c>
      <c r="P11" s="37">
        <f>IF(O11="","",REPT("█",ROUND(O11*10,0))&amp;REPT("░",10-ROUND(O11*10,0)))</f>
        <v/>
      </c>
    </row>
    <row r="12">
      <c r="L12" s="37">
        <f>IF(A12="","",IF(K12="","No review date",IF(K12&lt;TODAY(),"Review overdue",IF(K12-TODAY()&lt;=30,"Due in 30 days","On schedule"))))</f>
        <v/>
      </c>
      <c r="M12" s="37">
        <f>IF(A12="","",COUNTIFS(Tracker!$E:$E,A12,Tracker!$F:$F,B12&amp;"",Tracker!$I:$I,"&lt;&gt;"))</f>
        <v/>
      </c>
      <c r="N12" s="37">
        <f>IF(A12="","",COUNTIFS(Tracker!$E:$E,A12,Tracker!$F:$F,B12&amp;"",Tracker!$O:$O,"Confirmed")+COUNTIFS(Tracker!$E:$E,A12,Tracker!$F:$F,B12&amp;"",Tracker!$O:$O,"Informed"))</f>
        <v/>
      </c>
      <c r="O12" s="44">
        <f>IF(OR(A12="",M12=0),"",N12/M12)</f>
        <v/>
      </c>
      <c r="P12" s="37">
        <f>IF(O12="","",REPT("█",ROUND(O12*10,0))&amp;REPT("░",10-ROUND(O12*10,0)))</f>
        <v/>
      </c>
    </row>
    <row r="13">
      <c r="L13" s="37">
        <f>IF(A13="","",IF(K13="","No review date",IF(K13&lt;TODAY(),"Review overdue",IF(K13-TODAY()&lt;=30,"Due in 30 days","On schedule"))))</f>
        <v/>
      </c>
      <c r="M13" s="37">
        <f>IF(A13="","",COUNTIFS(Tracker!$E:$E,A13,Tracker!$F:$F,B13&amp;"",Tracker!$I:$I,"&lt;&gt;"))</f>
        <v/>
      </c>
      <c r="N13" s="37">
        <f>IF(A13="","",COUNTIFS(Tracker!$E:$E,A13,Tracker!$F:$F,B13&amp;"",Tracker!$O:$O,"Confirmed")+COUNTIFS(Tracker!$E:$E,A13,Tracker!$F:$F,B13&amp;"",Tracker!$O:$O,"Informed"))</f>
        <v/>
      </c>
      <c r="O13" s="44">
        <f>IF(OR(A13="",M13=0),"",N13/M13)</f>
        <v/>
      </c>
      <c r="P13" s="37">
        <f>IF(O13="","",REPT("█",ROUND(O13*10,0))&amp;REPT("░",10-ROUND(O13*10,0)))</f>
        <v/>
      </c>
    </row>
    <row r="14">
      <c r="L14" s="37">
        <f>IF(A14="","",IF(K14="","No review date",IF(K14&lt;TODAY(),"Review overdue",IF(K14-TODAY()&lt;=30,"Due in 30 days","On schedule"))))</f>
        <v/>
      </c>
      <c r="M14" s="37">
        <f>IF(A14="","",COUNTIFS(Tracker!$E:$E,A14,Tracker!$F:$F,B14&amp;"",Tracker!$I:$I,"&lt;&gt;"))</f>
        <v/>
      </c>
      <c r="N14" s="37">
        <f>IF(A14="","",COUNTIFS(Tracker!$E:$E,A14,Tracker!$F:$F,B14&amp;"",Tracker!$O:$O,"Confirmed")+COUNTIFS(Tracker!$E:$E,A14,Tracker!$F:$F,B14&amp;"",Tracker!$O:$O,"Informed"))</f>
        <v/>
      </c>
      <c r="O14" s="44">
        <f>IF(OR(A14="",M14=0),"",N14/M14)</f>
        <v/>
      </c>
      <c r="P14" s="37">
        <f>IF(O14="","",REPT("█",ROUND(O14*10,0))&amp;REPT("░",10-ROUND(O14*10,0)))</f>
        <v/>
      </c>
    </row>
    <row r="15">
      <c r="L15" s="37">
        <f>IF(A15="","",IF(K15="","No review date",IF(K15&lt;TODAY(),"Review overdue",IF(K15-TODAY()&lt;=30,"Due in 30 days","On schedule"))))</f>
        <v/>
      </c>
      <c r="M15" s="37">
        <f>IF(A15="","",COUNTIFS(Tracker!$E:$E,A15,Tracker!$F:$F,B15&amp;"",Tracker!$I:$I,"&lt;&gt;"))</f>
        <v/>
      </c>
      <c r="N15" s="37">
        <f>IF(A15="","",COUNTIFS(Tracker!$E:$E,A15,Tracker!$F:$F,B15&amp;"",Tracker!$O:$O,"Confirmed")+COUNTIFS(Tracker!$E:$E,A15,Tracker!$F:$F,B15&amp;"",Tracker!$O:$O,"Informed"))</f>
        <v/>
      </c>
      <c r="O15" s="44">
        <f>IF(OR(A15="",M15=0),"",N15/M15)</f>
        <v/>
      </c>
      <c r="P15" s="37">
        <f>IF(O15="","",REPT("█",ROUND(O15*10,0))&amp;REPT("░",10-ROUND(O15*10,0)))</f>
        <v/>
      </c>
    </row>
    <row r="16">
      <c r="L16" s="37">
        <f>IF(A16="","",IF(K16="","No review date",IF(K16&lt;TODAY(),"Review overdue",IF(K16-TODAY()&lt;=30,"Due in 30 days","On schedule"))))</f>
        <v/>
      </c>
      <c r="M16" s="37">
        <f>IF(A16="","",COUNTIFS(Tracker!$E:$E,A16,Tracker!$F:$F,B16&amp;"",Tracker!$I:$I,"&lt;&gt;"))</f>
        <v/>
      </c>
      <c r="N16" s="37">
        <f>IF(A16="","",COUNTIFS(Tracker!$E:$E,A16,Tracker!$F:$F,B16&amp;"",Tracker!$O:$O,"Confirmed")+COUNTIFS(Tracker!$E:$E,A16,Tracker!$F:$F,B16&amp;"",Tracker!$O:$O,"Informed"))</f>
        <v/>
      </c>
      <c r="O16" s="44">
        <f>IF(OR(A16="",M16=0),"",N16/M16)</f>
        <v/>
      </c>
      <c r="P16" s="37">
        <f>IF(O16="","",REPT("█",ROUND(O16*10,0))&amp;REPT("░",10-ROUND(O16*10,0)))</f>
        <v/>
      </c>
    </row>
    <row r="17">
      <c r="L17" s="37">
        <f>IF(A17="","",IF(K17="","No review date",IF(K17&lt;TODAY(),"Review overdue",IF(K17-TODAY()&lt;=30,"Due in 30 days","On schedule"))))</f>
        <v/>
      </c>
      <c r="M17" s="37">
        <f>IF(A17="","",COUNTIFS(Tracker!$E:$E,A17,Tracker!$F:$F,B17&amp;"",Tracker!$I:$I,"&lt;&gt;"))</f>
        <v/>
      </c>
      <c r="N17" s="37">
        <f>IF(A17="","",COUNTIFS(Tracker!$E:$E,A17,Tracker!$F:$F,B17&amp;"",Tracker!$O:$O,"Confirmed")+COUNTIFS(Tracker!$E:$E,A17,Tracker!$F:$F,B17&amp;"",Tracker!$O:$O,"Informed"))</f>
        <v/>
      </c>
      <c r="O17" s="44">
        <f>IF(OR(A17="",M17=0),"",N17/M17)</f>
        <v/>
      </c>
      <c r="P17" s="37">
        <f>IF(O17="","",REPT("█",ROUND(O17*10,0))&amp;REPT("░",10-ROUND(O17*10,0)))</f>
        <v/>
      </c>
    </row>
    <row r="18">
      <c r="L18" s="37">
        <f>IF(A18="","",IF(K18="","No review date",IF(K18&lt;TODAY(),"Review overdue",IF(K18-TODAY()&lt;=30,"Due in 30 days","On schedule"))))</f>
        <v/>
      </c>
      <c r="M18" s="37">
        <f>IF(A18="","",COUNTIFS(Tracker!$E:$E,A18,Tracker!$F:$F,B18&amp;"",Tracker!$I:$I,"&lt;&gt;"))</f>
        <v/>
      </c>
      <c r="N18" s="37">
        <f>IF(A18="","",COUNTIFS(Tracker!$E:$E,A18,Tracker!$F:$F,B18&amp;"",Tracker!$O:$O,"Confirmed")+COUNTIFS(Tracker!$E:$E,A18,Tracker!$F:$F,B18&amp;"",Tracker!$O:$O,"Informed"))</f>
        <v/>
      </c>
      <c r="O18" s="44">
        <f>IF(OR(A18="",M18=0),"",N18/M18)</f>
        <v/>
      </c>
      <c r="P18" s="37">
        <f>IF(O18="","",REPT("█",ROUND(O18*10,0))&amp;REPT("░",10-ROUND(O18*10,0)))</f>
        <v/>
      </c>
    </row>
    <row r="19">
      <c r="L19" s="37">
        <f>IF(A19="","",IF(K19="","No review date",IF(K19&lt;TODAY(),"Review overdue",IF(K19-TODAY()&lt;=30,"Due in 30 days","On schedule"))))</f>
        <v/>
      </c>
      <c r="M19" s="37">
        <f>IF(A19="","",COUNTIFS(Tracker!$E:$E,A19,Tracker!$F:$F,B19&amp;"",Tracker!$I:$I,"&lt;&gt;"))</f>
        <v/>
      </c>
      <c r="N19" s="37">
        <f>IF(A19="","",COUNTIFS(Tracker!$E:$E,A19,Tracker!$F:$F,B19&amp;"",Tracker!$O:$O,"Confirmed")+COUNTIFS(Tracker!$E:$E,A19,Tracker!$F:$F,B19&amp;"",Tracker!$O:$O,"Informed"))</f>
        <v/>
      </c>
      <c r="O19" s="44">
        <f>IF(OR(A19="",M19=0),"",N19/M19)</f>
        <v/>
      </c>
      <c r="P19" s="37">
        <f>IF(O19="","",REPT("█",ROUND(O19*10,0))&amp;REPT("░",10-ROUND(O19*10,0)))</f>
        <v/>
      </c>
    </row>
    <row r="20">
      <c r="L20" s="37">
        <f>IF(A20="","",IF(K20="","No review date",IF(K20&lt;TODAY(),"Review overdue",IF(K20-TODAY()&lt;=30,"Due in 30 days","On schedule"))))</f>
        <v/>
      </c>
      <c r="M20" s="37">
        <f>IF(A20="","",COUNTIFS(Tracker!$E:$E,A20,Tracker!$F:$F,B20&amp;"",Tracker!$I:$I,"&lt;&gt;"))</f>
        <v/>
      </c>
      <c r="N20" s="37">
        <f>IF(A20="","",COUNTIFS(Tracker!$E:$E,A20,Tracker!$F:$F,B20&amp;"",Tracker!$O:$O,"Confirmed")+COUNTIFS(Tracker!$E:$E,A20,Tracker!$F:$F,B20&amp;"",Tracker!$O:$O,"Informed"))</f>
        <v/>
      </c>
      <c r="O20" s="44">
        <f>IF(OR(A20="",M20=0),"",N20/M20)</f>
        <v/>
      </c>
      <c r="P20" s="37">
        <f>IF(O20="","",REPT("█",ROUND(O20*10,0))&amp;REPT("░",10-ROUND(O20*10,0)))</f>
        <v/>
      </c>
    </row>
    <row r="21">
      <c r="L21" s="37">
        <f>IF(A21="","",IF(K21="","No review date",IF(K21&lt;TODAY(),"Review overdue",IF(K21-TODAY()&lt;=30,"Due in 30 days","On schedule"))))</f>
        <v/>
      </c>
      <c r="M21" s="37">
        <f>IF(A21="","",COUNTIFS(Tracker!$E:$E,A21,Tracker!$F:$F,B21&amp;"",Tracker!$I:$I,"&lt;&gt;"))</f>
        <v/>
      </c>
      <c r="N21" s="37">
        <f>IF(A21="","",COUNTIFS(Tracker!$E:$E,A21,Tracker!$F:$F,B21&amp;"",Tracker!$O:$O,"Confirmed")+COUNTIFS(Tracker!$E:$E,A21,Tracker!$F:$F,B21&amp;"",Tracker!$O:$O,"Informed"))</f>
        <v/>
      </c>
      <c r="O21" s="44">
        <f>IF(OR(A21="",M21=0),"",N21/M21)</f>
        <v/>
      </c>
      <c r="P21" s="37">
        <f>IF(O21="","",REPT("█",ROUND(O21*10,0))&amp;REPT("░",10-ROUND(O21*10,0)))</f>
        <v/>
      </c>
    </row>
    <row r="22">
      <c r="L22" s="37">
        <f>IF(A22="","",IF(K22="","No review date",IF(K22&lt;TODAY(),"Review overdue",IF(K22-TODAY()&lt;=30,"Due in 30 days","On schedule"))))</f>
        <v/>
      </c>
      <c r="M22" s="37">
        <f>IF(A22="","",COUNTIFS(Tracker!$E:$E,A22,Tracker!$F:$F,B22&amp;"",Tracker!$I:$I,"&lt;&gt;"))</f>
        <v/>
      </c>
      <c r="N22" s="37">
        <f>IF(A22="","",COUNTIFS(Tracker!$E:$E,A22,Tracker!$F:$F,B22&amp;"",Tracker!$O:$O,"Confirmed")+COUNTIFS(Tracker!$E:$E,A22,Tracker!$F:$F,B22&amp;"",Tracker!$O:$O,"Informed"))</f>
        <v/>
      </c>
      <c r="O22" s="44">
        <f>IF(OR(A22="",M22=0),"",N22/M22)</f>
        <v/>
      </c>
      <c r="P22" s="37">
        <f>IF(O22="","",REPT("█",ROUND(O22*10,0))&amp;REPT("░",10-ROUND(O22*10,0)))</f>
        <v/>
      </c>
    </row>
    <row r="23">
      <c r="L23" s="37">
        <f>IF(A23="","",IF(K23="","No review date",IF(K23&lt;TODAY(),"Review overdue",IF(K23-TODAY()&lt;=30,"Due in 30 days","On schedule"))))</f>
        <v/>
      </c>
      <c r="M23" s="37">
        <f>IF(A23="","",COUNTIFS(Tracker!$E:$E,A23,Tracker!$F:$F,B23&amp;"",Tracker!$I:$I,"&lt;&gt;"))</f>
        <v/>
      </c>
      <c r="N23" s="37">
        <f>IF(A23="","",COUNTIFS(Tracker!$E:$E,A23,Tracker!$F:$F,B23&amp;"",Tracker!$O:$O,"Confirmed")+COUNTIFS(Tracker!$E:$E,A23,Tracker!$F:$F,B23&amp;"",Tracker!$O:$O,"Informed"))</f>
        <v/>
      </c>
      <c r="O23" s="44">
        <f>IF(OR(A23="",M23=0),"",N23/M23)</f>
        <v/>
      </c>
      <c r="P23" s="37">
        <f>IF(O23="","",REPT("█",ROUND(O23*10,0))&amp;REPT("░",10-ROUND(O23*10,0)))</f>
        <v/>
      </c>
    </row>
    <row r="24">
      <c r="L24" s="37">
        <f>IF(A24="","",IF(K24="","No review date",IF(K24&lt;TODAY(),"Review overdue",IF(K24-TODAY()&lt;=30,"Due in 30 days","On schedule"))))</f>
        <v/>
      </c>
      <c r="M24" s="37">
        <f>IF(A24="","",COUNTIFS(Tracker!$E:$E,A24,Tracker!$F:$F,B24&amp;"",Tracker!$I:$I,"&lt;&gt;"))</f>
        <v/>
      </c>
      <c r="N24" s="37">
        <f>IF(A24="","",COUNTIFS(Tracker!$E:$E,A24,Tracker!$F:$F,B24&amp;"",Tracker!$O:$O,"Confirmed")+COUNTIFS(Tracker!$E:$E,A24,Tracker!$F:$F,B24&amp;"",Tracker!$O:$O,"Informed"))</f>
        <v/>
      </c>
      <c r="O24" s="44">
        <f>IF(OR(A24="",M24=0),"",N24/M24)</f>
        <v/>
      </c>
      <c r="P24" s="37">
        <f>IF(O24="","",REPT("█",ROUND(O24*10,0))&amp;REPT("░",10-ROUND(O24*10,0)))</f>
        <v/>
      </c>
    </row>
    <row r="25">
      <c r="L25" s="37">
        <f>IF(A25="","",IF(K25="","No review date",IF(K25&lt;TODAY(),"Review overdue",IF(K25-TODAY()&lt;=30,"Due in 30 days","On schedule"))))</f>
        <v/>
      </c>
      <c r="M25" s="37">
        <f>IF(A25="","",COUNTIFS(Tracker!$E:$E,A25,Tracker!$F:$F,B25&amp;"",Tracker!$I:$I,"&lt;&gt;"))</f>
        <v/>
      </c>
      <c r="N25" s="37">
        <f>IF(A25="","",COUNTIFS(Tracker!$E:$E,A25,Tracker!$F:$F,B25&amp;"",Tracker!$O:$O,"Confirmed")+COUNTIFS(Tracker!$E:$E,A25,Tracker!$F:$F,B25&amp;"",Tracker!$O:$O,"Informed"))</f>
        <v/>
      </c>
      <c r="O25" s="44">
        <f>IF(OR(A25="",M25=0),"",N25/M25)</f>
        <v/>
      </c>
      <c r="P25" s="37">
        <f>IF(O25="","",REPT("█",ROUND(O25*10,0))&amp;REPT("░",10-ROUND(O25*10,0)))</f>
        <v/>
      </c>
    </row>
    <row r="26">
      <c r="L26" s="37">
        <f>IF(A26="","",IF(K26="","No review date",IF(K26&lt;TODAY(),"Review overdue",IF(K26-TODAY()&lt;=30,"Due in 30 days","On schedule"))))</f>
        <v/>
      </c>
      <c r="M26" s="37">
        <f>IF(A26="","",COUNTIFS(Tracker!$E:$E,A26,Tracker!$F:$F,B26&amp;"",Tracker!$I:$I,"&lt;&gt;"))</f>
        <v/>
      </c>
      <c r="N26" s="37">
        <f>IF(A26="","",COUNTIFS(Tracker!$E:$E,A26,Tracker!$F:$F,B26&amp;"",Tracker!$O:$O,"Confirmed")+COUNTIFS(Tracker!$E:$E,A26,Tracker!$F:$F,B26&amp;"",Tracker!$O:$O,"Informed"))</f>
        <v/>
      </c>
      <c r="O26" s="44">
        <f>IF(OR(A26="",M26=0),"",N26/M26)</f>
        <v/>
      </c>
      <c r="P26" s="37">
        <f>IF(O26="","",REPT("█",ROUND(O26*10,0))&amp;REPT("░",10-ROUND(O26*10,0)))</f>
        <v/>
      </c>
    </row>
    <row r="27">
      <c r="L27" s="37">
        <f>IF(A27="","",IF(K27="","No review date",IF(K27&lt;TODAY(),"Review overdue",IF(K27-TODAY()&lt;=30,"Due in 30 days","On schedule"))))</f>
        <v/>
      </c>
      <c r="M27" s="37">
        <f>IF(A27="","",COUNTIFS(Tracker!$E:$E,A27,Tracker!$F:$F,B27&amp;"",Tracker!$I:$I,"&lt;&gt;"))</f>
        <v/>
      </c>
      <c r="N27" s="37">
        <f>IF(A27="","",COUNTIFS(Tracker!$E:$E,A27,Tracker!$F:$F,B27&amp;"",Tracker!$O:$O,"Confirmed")+COUNTIFS(Tracker!$E:$E,A27,Tracker!$F:$F,B27&amp;"",Tracker!$O:$O,"Informed"))</f>
        <v/>
      </c>
      <c r="O27" s="44">
        <f>IF(OR(A27="",M27=0),"",N27/M27)</f>
        <v/>
      </c>
      <c r="P27" s="37">
        <f>IF(O27="","",REPT("█",ROUND(O27*10,0))&amp;REPT("░",10-ROUND(O27*10,0)))</f>
        <v/>
      </c>
    </row>
    <row r="28">
      <c r="L28" s="37">
        <f>IF(A28="","",IF(K28="","No review date",IF(K28&lt;TODAY(),"Review overdue",IF(K28-TODAY()&lt;=30,"Due in 30 days","On schedule"))))</f>
        <v/>
      </c>
      <c r="M28" s="37">
        <f>IF(A28="","",COUNTIFS(Tracker!$E:$E,A28,Tracker!$F:$F,B28&amp;"",Tracker!$I:$I,"&lt;&gt;"))</f>
        <v/>
      </c>
      <c r="N28" s="37">
        <f>IF(A28="","",COUNTIFS(Tracker!$E:$E,A28,Tracker!$F:$F,B28&amp;"",Tracker!$O:$O,"Confirmed")+COUNTIFS(Tracker!$E:$E,A28,Tracker!$F:$F,B28&amp;"",Tracker!$O:$O,"Informed"))</f>
        <v/>
      </c>
      <c r="O28" s="44">
        <f>IF(OR(A28="",M28=0),"",N28/M28)</f>
        <v/>
      </c>
      <c r="P28" s="37">
        <f>IF(O28="","",REPT("█",ROUND(O28*10,0))&amp;REPT("░",10-ROUND(O28*10,0)))</f>
        <v/>
      </c>
    </row>
    <row r="29">
      <c r="L29" s="37">
        <f>IF(A29="","",IF(K29="","No review date",IF(K29&lt;TODAY(),"Review overdue",IF(K29-TODAY()&lt;=30,"Due in 30 days","On schedule"))))</f>
        <v/>
      </c>
      <c r="M29" s="37">
        <f>IF(A29="","",COUNTIFS(Tracker!$E:$E,A29,Tracker!$F:$F,B29&amp;"",Tracker!$I:$I,"&lt;&gt;"))</f>
        <v/>
      </c>
      <c r="N29" s="37">
        <f>IF(A29="","",COUNTIFS(Tracker!$E:$E,A29,Tracker!$F:$F,B29&amp;"",Tracker!$O:$O,"Confirmed")+COUNTIFS(Tracker!$E:$E,A29,Tracker!$F:$F,B29&amp;"",Tracker!$O:$O,"Informed"))</f>
        <v/>
      </c>
      <c r="O29" s="44">
        <f>IF(OR(A29="",M29=0),"",N29/M29)</f>
        <v/>
      </c>
      <c r="P29" s="37">
        <f>IF(O29="","",REPT("█",ROUND(O29*10,0))&amp;REPT("░",10-ROUND(O29*10,0)))</f>
        <v/>
      </c>
    </row>
    <row r="30">
      <c r="L30" s="37">
        <f>IF(A30="","",IF(K30="","No review date",IF(K30&lt;TODAY(),"Review overdue",IF(K30-TODAY()&lt;=30,"Due in 30 days","On schedule"))))</f>
        <v/>
      </c>
      <c r="M30" s="37">
        <f>IF(A30="","",COUNTIFS(Tracker!$E:$E,A30,Tracker!$F:$F,B30&amp;"",Tracker!$I:$I,"&lt;&gt;"))</f>
        <v/>
      </c>
      <c r="N30" s="37">
        <f>IF(A30="","",COUNTIFS(Tracker!$E:$E,A30,Tracker!$F:$F,B30&amp;"",Tracker!$O:$O,"Confirmed")+COUNTIFS(Tracker!$E:$E,A30,Tracker!$F:$F,B30&amp;"",Tracker!$O:$O,"Informed"))</f>
        <v/>
      </c>
      <c r="O30" s="44">
        <f>IF(OR(A30="",M30=0),"",N30/M30)</f>
        <v/>
      </c>
      <c r="P30" s="37">
        <f>IF(O30="","",REPT("█",ROUND(O30*10,0))&amp;REPT("░",10-ROUND(O30*10,0)))</f>
        <v/>
      </c>
    </row>
    <row r="31">
      <c r="L31" s="37">
        <f>IF(A31="","",IF(K31="","No review date",IF(K31&lt;TODAY(),"Review overdue",IF(K31-TODAY()&lt;=30,"Due in 30 days","On schedule"))))</f>
        <v/>
      </c>
      <c r="M31" s="37">
        <f>IF(A31="","",COUNTIFS(Tracker!$E:$E,A31,Tracker!$F:$F,B31&amp;"",Tracker!$I:$I,"&lt;&gt;"))</f>
        <v/>
      </c>
      <c r="N31" s="37">
        <f>IF(A31="","",COUNTIFS(Tracker!$E:$E,A31,Tracker!$F:$F,B31&amp;"",Tracker!$O:$O,"Confirmed")+COUNTIFS(Tracker!$E:$E,A31,Tracker!$F:$F,B31&amp;"",Tracker!$O:$O,"Informed"))</f>
        <v/>
      </c>
      <c r="O31" s="44">
        <f>IF(OR(A31="",M31=0),"",N31/M31)</f>
        <v/>
      </c>
      <c r="P31" s="37">
        <f>IF(O31="","",REPT("█",ROUND(O31*10,0))&amp;REPT("░",10-ROUND(O31*10,0)))</f>
        <v/>
      </c>
    </row>
    <row r="32">
      <c r="L32" s="37">
        <f>IF(A32="","",IF(K32="","No review date",IF(K32&lt;TODAY(),"Review overdue",IF(K32-TODAY()&lt;=30,"Due in 30 days","On schedule"))))</f>
        <v/>
      </c>
      <c r="M32" s="37">
        <f>IF(A32="","",COUNTIFS(Tracker!$E:$E,A32,Tracker!$F:$F,B32&amp;"",Tracker!$I:$I,"&lt;&gt;"))</f>
        <v/>
      </c>
      <c r="N32" s="37">
        <f>IF(A32="","",COUNTIFS(Tracker!$E:$E,A32,Tracker!$F:$F,B32&amp;"",Tracker!$O:$O,"Confirmed")+COUNTIFS(Tracker!$E:$E,A32,Tracker!$F:$F,B32&amp;"",Tracker!$O:$O,"Informed"))</f>
        <v/>
      </c>
      <c r="O32" s="44">
        <f>IF(OR(A32="",M32=0),"",N32/M32)</f>
        <v/>
      </c>
      <c r="P32" s="37">
        <f>IF(O32="","",REPT("█",ROUND(O32*10,0))&amp;REPT("░",10-ROUND(O32*10,0)))</f>
        <v/>
      </c>
    </row>
    <row r="33">
      <c r="L33" s="37">
        <f>IF(A33="","",IF(K33="","No review date",IF(K33&lt;TODAY(),"Review overdue",IF(K33-TODAY()&lt;=30,"Due in 30 days","On schedule"))))</f>
        <v/>
      </c>
      <c r="M33" s="37">
        <f>IF(A33="","",COUNTIFS(Tracker!$E:$E,A33,Tracker!$F:$F,B33&amp;"",Tracker!$I:$I,"&lt;&gt;"))</f>
        <v/>
      </c>
      <c r="N33" s="37">
        <f>IF(A33="","",COUNTIFS(Tracker!$E:$E,A33,Tracker!$F:$F,B33&amp;"",Tracker!$O:$O,"Confirmed")+COUNTIFS(Tracker!$E:$E,A33,Tracker!$F:$F,B33&amp;"",Tracker!$O:$O,"Informed"))</f>
        <v/>
      </c>
      <c r="O33" s="44">
        <f>IF(OR(A33="",M33=0),"",N33/M33)</f>
        <v/>
      </c>
      <c r="P33" s="37">
        <f>IF(O33="","",REPT("█",ROUND(O33*10,0))&amp;REPT("░",10-ROUND(O33*10,0)))</f>
        <v/>
      </c>
    </row>
    <row r="34">
      <c r="L34" s="37">
        <f>IF(A34="","",IF(K34="","No review date",IF(K34&lt;TODAY(),"Review overdue",IF(K34-TODAY()&lt;=30,"Due in 30 days","On schedule"))))</f>
        <v/>
      </c>
      <c r="M34" s="37">
        <f>IF(A34="","",COUNTIFS(Tracker!$E:$E,A34,Tracker!$F:$F,B34&amp;"",Tracker!$I:$I,"&lt;&gt;"))</f>
        <v/>
      </c>
      <c r="N34" s="37">
        <f>IF(A34="","",COUNTIFS(Tracker!$E:$E,A34,Tracker!$F:$F,B34&amp;"",Tracker!$O:$O,"Confirmed")+COUNTIFS(Tracker!$E:$E,A34,Tracker!$F:$F,B34&amp;"",Tracker!$O:$O,"Informed"))</f>
        <v/>
      </c>
      <c r="O34" s="44">
        <f>IF(OR(A34="",M34=0),"",N34/M34)</f>
        <v/>
      </c>
      <c r="P34" s="37">
        <f>IF(O34="","",REPT("█",ROUND(O34*10,0))&amp;REPT("░",10-ROUND(O34*10,0)))</f>
        <v/>
      </c>
    </row>
    <row r="35">
      <c r="L35" s="37">
        <f>IF(A35="","",IF(K35="","No review date",IF(K35&lt;TODAY(),"Review overdue",IF(K35-TODAY()&lt;=30,"Due in 30 days","On schedule"))))</f>
        <v/>
      </c>
      <c r="M35" s="37">
        <f>IF(A35="","",COUNTIFS(Tracker!$E:$E,A35,Tracker!$F:$F,B35&amp;"",Tracker!$I:$I,"&lt;&gt;"))</f>
        <v/>
      </c>
      <c r="N35" s="37">
        <f>IF(A35="","",COUNTIFS(Tracker!$E:$E,A35,Tracker!$F:$F,B35&amp;"",Tracker!$O:$O,"Confirmed")+COUNTIFS(Tracker!$E:$E,A35,Tracker!$F:$F,B35&amp;"",Tracker!$O:$O,"Informed"))</f>
        <v/>
      </c>
      <c r="O35" s="44">
        <f>IF(OR(A35="",M35=0),"",N35/M35)</f>
        <v/>
      </c>
      <c r="P35" s="37">
        <f>IF(O35="","",REPT("█",ROUND(O35*10,0))&amp;REPT("░",10-ROUND(O35*10,0)))</f>
        <v/>
      </c>
    </row>
    <row r="36">
      <c r="L36" s="37">
        <f>IF(A36="","",IF(K36="","No review date",IF(K36&lt;TODAY(),"Review overdue",IF(K36-TODAY()&lt;=30,"Due in 30 days","On schedule"))))</f>
        <v/>
      </c>
      <c r="M36" s="37">
        <f>IF(A36="","",COUNTIFS(Tracker!$E:$E,A36,Tracker!$F:$F,B36&amp;"",Tracker!$I:$I,"&lt;&gt;"))</f>
        <v/>
      </c>
      <c r="N36" s="37">
        <f>IF(A36="","",COUNTIFS(Tracker!$E:$E,A36,Tracker!$F:$F,B36&amp;"",Tracker!$O:$O,"Confirmed")+COUNTIFS(Tracker!$E:$E,A36,Tracker!$F:$F,B36&amp;"",Tracker!$O:$O,"Informed"))</f>
        <v/>
      </c>
      <c r="O36" s="44">
        <f>IF(OR(A36="",M36=0),"",N36/M36)</f>
        <v/>
      </c>
      <c r="P36" s="37">
        <f>IF(O36="","",REPT("█",ROUND(O36*10,0))&amp;REPT("░",10-ROUND(O36*10,0)))</f>
        <v/>
      </c>
    </row>
    <row r="37">
      <c r="L37" s="37">
        <f>IF(A37="","",IF(K37="","No review date",IF(K37&lt;TODAY(),"Review overdue",IF(K37-TODAY()&lt;=30,"Due in 30 days","On schedule"))))</f>
        <v/>
      </c>
      <c r="M37" s="37">
        <f>IF(A37="","",COUNTIFS(Tracker!$E:$E,A37,Tracker!$F:$F,B37&amp;"",Tracker!$I:$I,"&lt;&gt;"))</f>
        <v/>
      </c>
      <c r="N37" s="37">
        <f>IF(A37="","",COUNTIFS(Tracker!$E:$E,A37,Tracker!$F:$F,B37&amp;"",Tracker!$O:$O,"Confirmed")+COUNTIFS(Tracker!$E:$E,A37,Tracker!$F:$F,B37&amp;"",Tracker!$O:$O,"Informed"))</f>
        <v/>
      </c>
      <c r="O37" s="44">
        <f>IF(OR(A37="",M37=0),"",N37/M37)</f>
        <v/>
      </c>
      <c r="P37" s="37">
        <f>IF(O37="","",REPT("█",ROUND(O37*10,0))&amp;REPT("░",10-ROUND(O37*10,0)))</f>
        <v/>
      </c>
    </row>
    <row r="38">
      <c r="L38" s="37">
        <f>IF(A38="","",IF(K38="","No review date",IF(K38&lt;TODAY(),"Review overdue",IF(K38-TODAY()&lt;=30,"Due in 30 days","On schedule"))))</f>
        <v/>
      </c>
      <c r="M38" s="37">
        <f>IF(A38="","",COUNTIFS(Tracker!$E:$E,A38,Tracker!$F:$F,B38&amp;"",Tracker!$I:$I,"&lt;&gt;"))</f>
        <v/>
      </c>
      <c r="N38" s="37">
        <f>IF(A38="","",COUNTIFS(Tracker!$E:$E,A38,Tracker!$F:$F,B38&amp;"",Tracker!$O:$O,"Confirmed")+COUNTIFS(Tracker!$E:$E,A38,Tracker!$F:$F,B38&amp;"",Tracker!$O:$O,"Informed"))</f>
        <v/>
      </c>
      <c r="O38" s="44">
        <f>IF(OR(A38="",M38=0),"",N38/M38)</f>
        <v/>
      </c>
      <c r="P38" s="37">
        <f>IF(O38="","",REPT("█",ROUND(O38*10,0))&amp;REPT("░",10-ROUND(O38*10,0)))</f>
        <v/>
      </c>
    </row>
    <row r="39">
      <c r="L39" s="37">
        <f>IF(A39="","",IF(K39="","No review date",IF(K39&lt;TODAY(),"Review overdue",IF(K39-TODAY()&lt;=30,"Due in 30 days","On schedule"))))</f>
        <v/>
      </c>
      <c r="M39" s="37">
        <f>IF(A39="","",COUNTIFS(Tracker!$E:$E,A39,Tracker!$F:$F,B39&amp;"",Tracker!$I:$I,"&lt;&gt;"))</f>
        <v/>
      </c>
      <c r="N39" s="37">
        <f>IF(A39="","",COUNTIFS(Tracker!$E:$E,A39,Tracker!$F:$F,B39&amp;"",Tracker!$O:$O,"Confirmed")+COUNTIFS(Tracker!$E:$E,A39,Tracker!$F:$F,B39&amp;"",Tracker!$O:$O,"Informed"))</f>
        <v/>
      </c>
      <c r="O39" s="44">
        <f>IF(OR(A39="",M39=0),"",N39/M39)</f>
        <v/>
      </c>
      <c r="P39" s="37">
        <f>IF(O39="","",REPT("█",ROUND(O39*10,0))&amp;REPT("░",10-ROUND(O39*10,0)))</f>
        <v/>
      </c>
    </row>
    <row r="40">
      <c r="L40" s="37">
        <f>IF(A40="","",IF(K40="","No review date",IF(K40&lt;TODAY(),"Review overdue",IF(K40-TODAY()&lt;=30,"Due in 30 days","On schedule"))))</f>
        <v/>
      </c>
      <c r="M40" s="37">
        <f>IF(A40="","",COUNTIFS(Tracker!$E:$E,A40,Tracker!$F:$F,B40&amp;"",Tracker!$I:$I,"&lt;&gt;"))</f>
        <v/>
      </c>
      <c r="N40" s="37">
        <f>IF(A40="","",COUNTIFS(Tracker!$E:$E,A40,Tracker!$F:$F,B40&amp;"",Tracker!$O:$O,"Confirmed")+COUNTIFS(Tracker!$E:$E,A40,Tracker!$F:$F,B40&amp;"",Tracker!$O:$O,"Informed"))</f>
        <v/>
      </c>
      <c r="O40" s="44">
        <f>IF(OR(A40="",M40=0),"",N40/M40)</f>
        <v/>
      </c>
      <c r="P40" s="37">
        <f>IF(O40="","",REPT("█",ROUND(O40*10,0))&amp;REPT("░",10-ROUND(O40*10,0)))</f>
        <v/>
      </c>
    </row>
    <row r="41">
      <c r="L41" s="37">
        <f>IF(A41="","",IF(K41="","No review date",IF(K41&lt;TODAY(),"Review overdue",IF(K41-TODAY()&lt;=30,"Due in 30 days","On schedule"))))</f>
        <v/>
      </c>
      <c r="M41" s="37">
        <f>IF(A41="","",COUNTIFS(Tracker!$E:$E,A41,Tracker!$F:$F,B41&amp;"",Tracker!$I:$I,"&lt;&gt;"))</f>
        <v/>
      </c>
      <c r="N41" s="37">
        <f>IF(A41="","",COUNTIFS(Tracker!$E:$E,A41,Tracker!$F:$F,B41&amp;"",Tracker!$O:$O,"Confirmed")+COUNTIFS(Tracker!$E:$E,A41,Tracker!$F:$F,B41&amp;"",Tracker!$O:$O,"Informed"))</f>
        <v/>
      </c>
      <c r="O41" s="44">
        <f>IF(OR(A41="",M41=0),"",N41/M41)</f>
        <v/>
      </c>
      <c r="P41" s="37">
        <f>IF(O41="","",REPT("█",ROUND(O41*10,0))&amp;REPT("░",10-ROUND(O41*10,0)))</f>
        <v/>
      </c>
    </row>
    <row r="42">
      <c r="L42" s="37">
        <f>IF(A42="","",IF(K42="","No review date",IF(K42&lt;TODAY(),"Review overdue",IF(K42-TODAY()&lt;=30,"Due in 30 days","On schedule"))))</f>
        <v/>
      </c>
      <c r="M42" s="37">
        <f>IF(A42="","",COUNTIFS(Tracker!$E:$E,A42,Tracker!$F:$F,B42&amp;"",Tracker!$I:$I,"&lt;&gt;"))</f>
        <v/>
      </c>
      <c r="N42" s="37">
        <f>IF(A42="","",COUNTIFS(Tracker!$E:$E,A42,Tracker!$F:$F,B42&amp;"",Tracker!$O:$O,"Confirmed")+COUNTIFS(Tracker!$E:$E,A42,Tracker!$F:$F,B42&amp;"",Tracker!$O:$O,"Informed"))</f>
        <v/>
      </c>
      <c r="O42" s="44">
        <f>IF(OR(A42="",M42=0),"",N42/M42)</f>
        <v/>
      </c>
      <c r="P42" s="37">
        <f>IF(O42="","",REPT("█",ROUND(O42*10,0))&amp;REPT("░",10-ROUND(O42*10,0)))</f>
        <v/>
      </c>
    </row>
    <row r="43">
      <c r="L43" s="37">
        <f>IF(A43="","",IF(K43="","No review date",IF(K43&lt;TODAY(),"Review overdue",IF(K43-TODAY()&lt;=30,"Due in 30 days","On schedule"))))</f>
        <v/>
      </c>
      <c r="M43" s="37">
        <f>IF(A43="","",COUNTIFS(Tracker!$E:$E,A43,Tracker!$F:$F,B43&amp;"",Tracker!$I:$I,"&lt;&gt;"))</f>
        <v/>
      </c>
      <c r="N43" s="37">
        <f>IF(A43="","",COUNTIFS(Tracker!$E:$E,A43,Tracker!$F:$F,B43&amp;"",Tracker!$O:$O,"Confirmed")+COUNTIFS(Tracker!$E:$E,A43,Tracker!$F:$F,B43&amp;"",Tracker!$O:$O,"Informed"))</f>
        <v/>
      </c>
      <c r="O43" s="44">
        <f>IF(OR(A43="",M43=0),"",N43/M43)</f>
        <v/>
      </c>
      <c r="P43" s="37">
        <f>IF(O43="","",REPT("█",ROUND(O43*10,0))&amp;REPT("░",10-ROUND(O43*10,0)))</f>
        <v/>
      </c>
    </row>
    <row r="44">
      <c r="L44" s="37">
        <f>IF(A44="","",IF(K44="","No review date",IF(K44&lt;TODAY(),"Review overdue",IF(K44-TODAY()&lt;=30,"Due in 30 days","On schedule"))))</f>
        <v/>
      </c>
      <c r="M44" s="37">
        <f>IF(A44="","",COUNTIFS(Tracker!$E:$E,A44,Tracker!$F:$F,B44&amp;"",Tracker!$I:$I,"&lt;&gt;"))</f>
        <v/>
      </c>
      <c r="N44" s="37">
        <f>IF(A44="","",COUNTIFS(Tracker!$E:$E,A44,Tracker!$F:$F,B44&amp;"",Tracker!$O:$O,"Confirmed")+COUNTIFS(Tracker!$E:$E,A44,Tracker!$F:$F,B44&amp;"",Tracker!$O:$O,"Informed"))</f>
        <v/>
      </c>
      <c r="O44" s="44">
        <f>IF(OR(A44="",M44=0),"",N44/M44)</f>
        <v/>
      </c>
      <c r="P44" s="37">
        <f>IF(O44="","",REPT("█",ROUND(O44*10,0))&amp;REPT("░",10-ROUND(O44*10,0)))</f>
        <v/>
      </c>
    </row>
    <row r="45">
      <c r="L45" s="37">
        <f>IF(A45="","",IF(K45="","No review date",IF(K45&lt;TODAY(),"Review overdue",IF(K45-TODAY()&lt;=30,"Due in 30 days","On schedule"))))</f>
        <v/>
      </c>
      <c r="M45" s="37">
        <f>IF(A45="","",COUNTIFS(Tracker!$E:$E,A45,Tracker!$F:$F,B45&amp;"",Tracker!$I:$I,"&lt;&gt;"))</f>
        <v/>
      </c>
      <c r="N45" s="37">
        <f>IF(A45="","",COUNTIFS(Tracker!$E:$E,A45,Tracker!$F:$F,B45&amp;"",Tracker!$O:$O,"Confirmed")+COUNTIFS(Tracker!$E:$E,A45,Tracker!$F:$F,B45&amp;"",Tracker!$O:$O,"Informed"))</f>
        <v/>
      </c>
      <c r="O45" s="44">
        <f>IF(OR(A45="",M45=0),"",N45/M45)</f>
        <v/>
      </c>
      <c r="P45" s="37">
        <f>IF(O45="","",REPT("█",ROUND(O45*10,0))&amp;REPT("░",10-ROUND(O45*10,0)))</f>
        <v/>
      </c>
    </row>
    <row r="46">
      <c r="L46" s="37">
        <f>IF(A46="","",IF(K46="","No review date",IF(K46&lt;TODAY(),"Review overdue",IF(K46-TODAY()&lt;=30,"Due in 30 days","On schedule"))))</f>
        <v/>
      </c>
      <c r="M46" s="37">
        <f>IF(A46="","",COUNTIFS(Tracker!$E:$E,A46,Tracker!$F:$F,B46&amp;"",Tracker!$I:$I,"&lt;&gt;"))</f>
        <v/>
      </c>
      <c r="N46" s="37">
        <f>IF(A46="","",COUNTIFS(Tracker!$E:$E,A46,Tracker!$F:$F,B46&amp;"",Tracker!$O:$O,"Confirmed")+COUNTIFS(Tracker!$E:$E,A46,Tracker!$F:$F,B46&amp;"",Tracker!$O:$O,"Informed"))</f>
        <v/>
      </c>
      <c r="O46" s="44">
        <f>IF(OR(A46="",M46=0),"",N46/M46)</f>
        <v/>
      </c>
      <c r="P46" s="37">
        <f>IF(O46="","",REPT("█",ROUND(O46*10,0))&amp;REPT("░",10-ROUND(O46*10,0)))</f>
        <v/>
      </c>
    </row>
    <row r="47">
      <c r="L47" s="37">
        <f>IF(A47="","",IF(K47="","No review date",IF(K47&lt;TODAY(),"Review overdue",IF(K47-TODAY()&lt;=30,"Due in 30 days","On schedule"))))</f>
        <v/>
      </c>
      <c r="M47" s="37">
        <f>IF(A47="","",COUNTIFS(Tracker!$E:$E,A47,Tracker!$F:$F,B47&amp;"",Tracker!$I:$I,"&lt;&gt;"))</f>
        <v/>
      </c>
      <c r="N47" s="37">
        <f>IF(A47="","",COUNTIFS(Tracker!$E:$E,A47,Tracker!$F:$F,B47&amp;"",Tracker!$O:$O,"Confirmed")+COUNTIFS(Tracker!$E:$E,A47,Tracker!$F:$F,B47&amp;"",Tracker!$O:$O,"Informed"))</f>
        <v/>
      </c>
      <c r="O47" s="44">
        <f>IF(OR(A47="",M47=0),"",N47/M47)</f>
        <v/>
      </c>
      <c r="P47" s="37">
        <f>IF(O47="","",REPT("█",ROUND(O47*10,0))&amp;REPT("░",10-ROUND(O47*10,0)))</f>
        <v/>
      </c>
    </row>
    <row r="48">
      <c r="L48" s="37">
        <f>IF(A48="","",IF(K48="","No review date",IF(K48&lt;TODAY(),"Review overdue",IF(K48-TODAY()&lt;=30,"Due in 30 days","On schedule"))))</f>
        <v/>
      </c>
      <c r="M48" s="37">
        <f>IF(A48="","",COUNTIFS(Tracker!$E:$E,A48,Tracker!$F:$F,B48&amp;"",Tracker!$I:$I,"&lt;&gt;"))</f>
        <v/>
      </c>
      <c r="N48" s="37">
        <f>IF(A48="","",COUNTIFS(Tracker!$E:$E,A48,Tracker!$F:$F,B48&amp;"",Tracker!$O:$O,"Confirmed")+COUNTIFS(Tracker!$E:$E,A48,Tracker!$F:$F,B48&amp;"",Tracker!$O:$O,"Informed"))</f>
        <v/>
      </c>
      <c r="O48" s="44">
        <f>IF(OR(A48="",M48=0),"",N48/M48)</f>
        <v/>
      </c>
      <c r="P48" s="37">
        <f>IF(O48="","",REPT("█",ROUND(O48*10,0))&amp;REPT("░",10-ROUND(O48*10,0)))</f>
        <v/>
      </c>
    </row>
    <row r="49">
      <c r="L49" s="37">
        <f>IF(A49="","",IF(K49="","No review date",IF(K49&lt;TODAY(),"Review overdue",IF(K49-TODAY()&lt;=30,"Due in 30 days","On schedule"))))</f>
        <v/>
      </c>
      <c r="M49" s="37">
        <f>IF(A49="","",COUNTIFS(Tracker!$E:$E,A49,Tracker!$F:$F,B49&amp;"",Tracker!$I:$I,"&lt;&gt;"))</f>
        <v/>
      </c>
      <c r="N49" s="37">
        <f>IF(A49="","",COUNTIFS(Tracker!$E:$E,A49,Tracker!$F:$F,B49&amp;"",Tracker!$O:$O,"Confirmed")+COUNTIFS(Tracker!$E:$E,A49,Tracker!$F:$F,B49&amp;"",Tracker!$O:$O,"Informed"))</f>
        <v/>
      </c>
      <c r="O49" s="44">
        <f>IF(OR(A49="",M49=0),"",N49/M49)</f>
        <v/>
      </c>
      <c r="P49" s="37">
        <f>IF(O49="","",REPT("█",ROUND(O49*10,0))&amp;REPT("░",10-ROUND(O49*10,0)))</f>
        <v/>
      </c>
    </row>
    <row r="50">
      <c r="L50" s="37">
        <f>IF(A50="","",IF(K50="","No review date",IF(K50&lt;TODAY(),"Review overdue",IF(K50-TODAY()&lt;=30,"Due in 30 days","On schedule"))))</f>
        <v/>
      </c>
      <c r="M50" s="37">
        <f>IF(A50="","",COUNTIFS(Tracker!$E:$E,A50,Tracker!$F:$F,B50&amp;"",Tracker!$I:$I,"&lt;&gt;"))</f>
        <v/>
      </c>
      <c r="N50" s="37">
        <f>IF(A50="","",COUNTIFS(Tracker!$E:$E,A50,Tracker!$F:$F,B50&amp;"",Tracker!$O:$O,"Confirmed")+COUNTIFS(Tracker!$E:$E,A50,Tracker!$F:$F,B50&amp;"",Tracker!$O:$O,"Informed"))</f>
        <v/>
      </c>
      <c r="O50" s="44">
        <f>IF(OR(A50="",M50=0),"",N50/M50)</f>
        <v/>
      </c>
      <c r="P50" s="37">
        <f>IF(O50="","",REPT("█",ROUND(O50*10,0))&amp;REPT("░",10-ROUND(O50*10,0)))</f>
        <v/>
      </c>
    </row>
    <row r="51">
      <c r="L51" s="37">
        <f>IF(A51="","",IF(K51="","No review date",IF(K51&lt;TODAY(),"Review overdue",IF(K51-TODAY()&lt;=30,"Due in 30 days","On schedule"))))</f>
        <v/>
      </c>
      <c r="M51" s="37">
        <f>IF(A51="","",COUNTIFS(Tracker!$E:$E,A51,Tracker!$F:$F,B51&amp;"",Tracker!$I:$I,"&lt;&gt;"))</f>
        <v/>
      </c>
      <c r="N51" s="37">
        <f>IF(A51="","",COUNTIFS(Tracker!$E:$E,A51,Tracker!$F:$F,B51&amp;"",Tracker!$O:$O,"Confirmed")+COUNTIFS(Tracker!$E:$E,A51,Tracker!$F:$F,B51&amp;"",Tracker!$O:$O,"Informed"))</f>
        <v/>
      </c>
      <c r="O51" s="44">
        <f>IF(OR(A51="",M51=0),"",N51/M51)</f>
        <v/>
      </c>
      <c r="P51" s="37">
        <f>IF(O51="","",REPT("█",ROUND(O51*10,0))&amp;REPT("░",10-ROUND(O51*10,0)))</f>
        <v/>
      </c>
    </row>
    <row r="52">
      <c r="L52" s="37">
        <f>IF(A52="","",IF(K52="","No review date",IF(K52&lt;TODAY(),"Review overdue",IF(K52-TODAY()&lt;=30,"Due in 30 days","On schedule"))))</f>
        <v/>
      </c>
      <c r="M52" s="37">
        <f>IF(A52="","",COUNTIFS(Tracker!$E:$E,A52,Tracker!$F:$F,B52&amp;"",Tracker!$I:$I,"&lt;&gt;"))</f>
        <v/>
      </c>
      <c r="N52" s="37">
        <f>IF(A52="","",COUNTIFS(Tracker!$E:$E,A52,Tracker!$F:$F,B52&amp;"",Tracker!$O:$O,"Confirmed")+COUNTIFS(Tracker!$E:$E,A52,Tracker!$F:$F,B52&amp;"",Tracker!$O:$O,"Informed"))</f>
        <v/>
      </c>
      <c r="O52" s="44">
        <f>IF(OR(A52="",M52=0),"",N52/M52)</f>
        <v/>
      </c>
      <c r="P52" s="37">
        <f>IF(O52="","",REPT("█",ROUND(O52*10,0))&amp;REPT("░",10-ROUND(O52*10,0)))</f>
        <v/>
      </c>
    </row>
    <row r="53">
      <c r="L53" s="37">
        <f>IF(A53="","",IF(K53="","No review date",IF(K53&lt;TODAY(),"Review overdue",IF(K53-TODAY()&lt;=30,"Due in 30 days","On schedule"))))</f>
        <v/>
      </c>
      <c r="M53" s="37">
        <f>IF(A53="","",COUNTIFS(Tracker!$E:$E,A53,Tracker!$F:$F,B53&amp;"",Tracker!$I:$I,"&lt;&gt;"))</f>
        <v/>
      </c>
      <c r="N53" s="37">
        <f>IF(A53="","",COUNTIFS(Tracker!$E:$E,A53,Tracker!$F:$F,B53&amp;"",Tracker!$O:$O,"Confirmed")+COUNTIFS(Tracker!$E:$E,A53,Tracker!$F:$F,B53&amp;"",Tracker!$O:$O,"Informed"))</f>
        <v/>
      </c>
      <c r="O53" s="44">
        <f>IF(OR(A53="",M53=0),"",N53/M53)</f>
        <v/>
      </c>
      <c r="P53" s="37">
        <f>IF(O53="","",REPT("█",ROUND(O53*10,0))&amp;REPT("░",10-ROUND(O53*10,0)))</f>
        <v/>
      </c>
    </row>
    <row r="54">
      <c r="L54" s="37">
        <f>IF(A54="","",IF(K54="","No review date",IF(K54&lt;TODAY(),"Review overdue",IF(K54-TODAY()&lt;=30,"Due in 30 days","On schedule"))))</f>
        <v/>
      </c>
      <c r="M54" s="37">
        <f>IF(A54="","",COUNTIFS(Tracker!$E:$E,A54,Tracker!$F:$F,B54&amp;"",Tracker!$I:$I,"&lt;&gt;"))</f>
        <v/>
      </c>
      <c r="N54" s="37">
        <f>IF(A54="","",COUNTIFS(Tracker!$E:$E,A54,Tracker!$F:$F,B54&amp;"",Tracker!$O:$O,"Confirmed")+COUNTIFS(Tracker!$E:$E,A54,Tracker!$F:$F,B54&amp;"",Tracker!$O:$O,"Informed"))</f>
        <v/>
      </c>
      <c r="O54" s="44">
        <f>IF(OR(A54="",M54=0),"",N54/M54)</f>
        <v/>
      </c>
      <c r="P54" s="37">
        <f>IF(O54="","",REPT("█",ROUND(O54*10,0))&amp;REPT("░",10-ROUND(O54*10,0)))</f>
        <v/>
      </c>
    </row>
    <row r="55">
      <c r="L55" s="37">
        <f>IF(A55="","",IF(K55="","No review date",IF(K55&lt;TODAY(),"Review overdue",IF(K55-TODAY()&lt;=30,"Due in 30 days","On schedule"))))</f>
        <v/>
      </c>
      <c r="M55" s="37">
        <f>IF(A55="","",COUNTIFS(Tracker!$E:$E,A55,Tracker!$F:$F,B55&amp;"",Tracker!$I:$I,"&lt;&gt;"))</f>
        <v/>
      </c>
      <c r="N55" s="37">
        <f>IF(A55="","",COUNTIFS(Tracker!$E:$E,A55,Tracker!$F:$F,B55&amp;"",Tracker!$O:$O,"Confirmed")+COUNTIFS(Tracker!$E:$E,A55,Tracker!$F:$F,B55&amp;"",Tracker!$O:$O,"Informed"))</f>
        <v/>
      </c>
      <c r="O55" s="44">
        <f>IF(OR(A55="",M55=0),"",N55/M55)</f>
        <v/>
      </c>
      <c r="P55" s="37">
        <f>IF(O55="","",REPT("█",ROUND(O55*10,0))&amp;REPT("░",10-ROUND(O55*10,0)))</f>
        <v/>
      </c>
    </row>
    <row r="56">
      <c r="L56" s="37">
        <f>IF(A56="","",IF(K56="","No review date",IF(K56&lt;TODAY(),"Review overdue",IF(K56-TODAY()&lt;=30,"Due in 30 days","On schedule"))))</f>
        <v/>
      </c>
      <c r="M56" s="37">
        <f>IF(A56="","",COUNTIFS(Tracker!$E:$E,A56,Tracker!$F:$F,B56&amp;"",Tracker!$I:$I,"&lt;&gt;"))</f>
        <v/>
      </c>
      <c r="N56" s="37">
        <f>IF(A56="","",COUNTIFS(Tracker!$E:$E,A56,Tracker!$F:$F,B56&amp;"",Tracker!$O:$O,"Confirmed")+COUNTIFS(Tracker!$E:$E,A56,Tracker!$F:$F,B56&amp;"",Tracker!$O:$O,"Informed"))</f>
        <v/>
      </c>
      <c r="O56" s="44">
        <f>IF(OR(A56="",M56=0),"",N56/M56)</f>
        <v/>
      </c>
      <c r="P56" s="37">
        <f>IF(O56="","",REPT("█",ROUND(O56*10,0))&amp;REPT("░",10-ROUND(O56*10,0)))</f>
        <v/>
      </c>
    </row>
    <row r="57">
      <c r="L57" s="37">
        <f>IF(A57="","",IF(K57="","No review date",IF(K57&lt;TODAY(),"Review overdue",IF(K57-TODAY()&lt;=30,"Due in 30 days","On schedule"))))</f>
        <v/>
      </c>
      <c r="M57" s="37">
        <f>IF(A57="","",COUNTIFS(Tracker!$E:$E,A57,Tracker!$F:$F,B57&amp;"",Tracker!$I:$I,"&lt;&gt;"))</f>
        <v/>
      </c>
      <c r="N57" s="37">
        <f>IF(A57="","",COUNTIFS(Tracker!$E:$E,A57,Tracker!$F:$F,B57&amp;"",Tracker!$O:$O,"Confirmed")+COUNTIFS(Tracker!$E:$E,A57,Tracker!$F:$F,B57&amp;"",Tracker!$O:$O,"Informed"))</f>
        <v/>
      </c>
      <c r="O57" s="44">
        <f>IF(OR(A57="",M57=0),"",N57/M57)</f>
        <v/>
      </c>
      <c r="P57" s="37">
        <f>IF(O57="","",REPT("█",ROUND(O57*10,0))&amp;REPT("░",10-ROUND(O57*10,0)))</f>
        <v/>
      </c>
    </row>
    <row r="58">
      <c r="L58" s="37">
        <f>IF(A58="","",IF(K58="","No review date",IF(K58&lt;TODAY(),"Review overdue",IF(K58-TODAY()&lt;=30,"Due in 30 days","On schedule"))))</f>
        <v/>
      </c>
      <c r="M58" s="37">
        <f>IF(A58="","",COUNTIFS(Tracker!$E:$E,A58,Tracker!$F:$F,B58&amp;"",Tracker!$I:$I,"&lt;&gt;"))</f>
        <v/>
      </c>
      <c r="N58" s="37">
        <f>IF(A58="","",COUNTIFS(Tracker!$E:$E,A58,Tracker!$F:$F,B58&amp;"",Tracker!$O:$O,"Confirmed")+COUNTIFS(Tracker!$E:$E,A58,Tracker!$F:$F,B58&amp;"",Tracker!$O:$O,"Informed"))</f>
        <v/>
      </c>
      <c r="O58" s="44">
        <f>IF(OR(A58="",M58=0),"",N58/M58)</f>
        <v/>
      </c>
      <c r="P58" s="37">
        <f>IF(O58="","",REPT("█",ROUND(O58*10,0))&amp;REPT("░",10-ROUND(O58*10,0)))</f>
        <v/>
      </c>
    </row>
    <row r="59">
      <c r="L59" s="37">
        <f>IF(A59="","",IF(K59="","No review date",IF(K59&lt;TODAY(),"Review overdue",IF(K59-TODAY()&lt;=30,"Due in 30 days","On schedule"))))</f>
        <v/>
      </c>
      <c r="M59" s="37">
        <f>IF(A59="","",COUNTIFS(Tracker!$E:$E,A59,Tracker!$F:$F,B59&amp;"",Tracker!$I:$I,"&lt;&gt;"))</f>
        <v/>
      </c>
      <c r="N59" s="37">
        <f>IF(A59="","",COUNTIFS(Tracker!$E:$E,A59,Tracker!$F:$F,B59&amp;"",Tracker!$O:$O,"Confirmed")+COUNTIFS(Tracker!$E:$E,A59,Tracker!$F:$F,B59&amp;"",Tracker!$O:$O,"Informed"))</f>
        <v/>
      </c>
      <c r="O59" s="44">
        <f>IF(OR(A59="",M59=0),"",N59/M59)</f>
        <v/>
      </c>
      <c r="P59" s="37">
        <f>IF(O59="","",REPT("█",ROUND(O59*10,0))&amp;REPT("░",10-ROUND(O59*10,0)))</f>
        <v/>
      </c>
    </row>
    <row r="60">
      <c r="L60" s="37">
        <f>IF(A60="","",IF(K60="","No review date",IF(K60&lt;TODAY(),"Review overdue",IF(K60-TODAY()&lt;=30,"Due in 30 days","On schedule"))))</f>
        <v/>
      </c>
      <c r="M60" s="37">
        <f>IF(A60="","",COUNTIFS(Tracker!$E:$E,A60,Tracker!$F:$F,B60&amp;"",Tracker!$I:$I,"&lt;&gt;"))</f>
        <v/>
      </c>
      <c r="N60" s="37">
        <f>IF(A60="","",COUNTIFS(Tracker!$E:$E,A60,Tracker!$F:$F,B60&amp;"",Tracker!$O:$O,"Confirmed")+COUNTIFS(Tracker!$E:$E,A60,Tracker!$F:$F,B60&amp;"",Tracker!$O:$O,"Informed"))</f>
        <v/>
      </c>
      <c r="O60" s="44">
        <f>IF(OR(A60="",M60=0),"",N60/M60)</f>
        <v/>
      </c>
      <c r="P60" s="37">
        <f>IF(O60="","",REPT("█",ROUND(O60*10,0))&amp;REPT("░",10-ROUND(O60*10,0)))</f>
        <v/>
      </c>
    </row>
    <row r="61">
      <c r="L61" s="37">
        <f>IF(A61="","",IF(K61="","No review date",IF(K61&lt;TODAY(),"Review overdue",IF(K61-TODAY()&lt;=30,"Due in 30 days","On schedule"))))</f>
        <v/>
      </c>
      <c r="M61" s="37">
        <f>IF(A61="","",COUNTIFS(Tracker!$E:$E,A61,Tracker!$F:$F,B61&amp;"",Tracker!$I:$I,"&lt;&gt;"))</f>
        <v/>
      </c>
      <c r="N61" s="37">
        <f>IF(A61="","",COUNTIFS(Tracker!$E:$E,A61,Tracker!$F:$F,B61&amp;"",Tracker!$O:$O,"Confirmed")+COUNTIFS(Tracker!$E:$E,A61,Tracker!$F:$F,B61&amp;"",Tracker!$O:$O,"Informed"))</f>
        <v/>
      </c>
      <c r="O61" s="44">
        <f>IF(OR(A61="",M61=0),"",N61/M61)</f>
        <v/>
      </c>
      <c r="P61" s="37">
        <f>IF(O61="","",REPT("█",ROUND(O61*10,0))&amp;REPT("░",10-ROUND(O61*10,0)))</f>
        <v/>
      </c>
    </row>
    <row r="62">
      <c r="L62" s="37">
        <f>IF(A62="","",IF(K62="","No review date",IF(K62&lt;TODAY(),"Review overdue",IF(K62-TODAY()&lt;=30,"Due in 30 days","On schedule"))))</f>
        <v/>
      </c>
      <c r="M62" s="37">
        <f>IF(A62="","",COUNTIFS(Tracker!$E:$E,A62,Tracker!$F:$F,B62&amp;"",Tracker!$I:$I,"&lt;&gt;"))</f>
        <v/>
      </c>
      <c r="N62" s="37">
        <f>IF(A62="","",COUNTIFS(Tracker!$E:$E,A62,Tracker!$F:$F,B62&amp;"",Tracker!$O:$O,"Confirmed")+COUNTIFS(Tracker!$E:$E,A62,Tracker!$F:$F,B62&amp;"",Tracker!$O:$O,"Informed"))</f>
        <v/>
      </c>
      <c r="O62" s="44">
        <f>IF(OR(A62="",M62=0),"",N62/M62)</f>
        <v/>
      </c>
      <c r="P62" s="37">
        <f>IF(O62="","",REPT("█",ROUND(O62*10,0))&amp;REPT("░",10-ROUND(O62*10,0)))</f>
        <v/>
      </c>
    </row>
    <row r="63">
      <c r="L63" s="37">
        <f>IF(A63="","",IF(K63="","No review date",IF(K63&lt;TODAY(),"Review overdue",IF(K63-TODAY()&lt;=30,"Due in 30 days","On schedule"))))</f>
        <v/>
      </c>
      <c r="M63" s="37">
        <f>IF(A63="","",COUNTIFS(Tracker!$E:$E,A63,Tracker!$F:$F,B63&amp;"",Tracker!$I:$I,"&lt;&gt;"))</f>
        <v/>
      </c>
      <c r="N63" s="37">
        <f>IF(A63="","",COUNTIFS(Tracker!$E:$E,A63,Tracker!$F:$F,B63&amp;"",Tracker!$O:$O,"Confirmed")+COUNTIFS(Tracker!$E:$E,A63,Tracker!$F:$F,B63&amp;"",Tracker!$O:$O,"Informed"))</f>
        <v/>
      </c>
      <c r="O63" s="44">
        <f>IF(OR(A63="",M63=0),"",N63/M63)</f>
        <v/>
      </c>
      <c r="P63" s="37">
        <f>IF(O63="","",REPT("█",ROUND(O63*10,0))&amp;REPT("░",10-ROUND(O63*10,0)))</f>
        <v/>
      </c>
    </row>
    <row r="64">
      <c r="L64" s="37">
        <f>IF(A64="","",IF(K64="","No review date",IF(K64&lt;TODAY(),"Review overdue",IF(K64-TODAY()&lt;=30,"Due in 30 days","On schedule"))))</f>
        <v/>
      </c>
      <c r="M64" s="37">
        <f>IF(A64="","",COUNTIFS(Tracker!$E:$E,A64,Tracker!$F:$F,B64&amp;"",Tracker!$I:$I,"&lt;&gt;"))</f>
        <v/>
      </c>
      <c r="N64" s="37">
        <f>IF(A64="","",COUNTIFS(Tracker!$E:$E,A64,Tracker!$F:$F,B64&amp;"",Tracker!$O:$O,"Confirmed")+COUNTIFS(Tracker!$E:$E,A64,Tracker!$F:$F,B64&amp;"",Tracker!$O:$O,"Informed"))</f>
        <v/>
      </c>
      <c r="O64" s="44">
        <f>IF(OR(A64="",M64=0),"",N64/M64)</f>
        <v/>
      </c>
      <c r="P64" s="37">
        <f>IF(O64="","",REPT("█",ROUND(O64*10,0))&amp;REPT("░",10-ROUND(O64*10,0)))</f>
        <v/>
      </c>
    </row>
    <row r="65">
      <c r="L65" s="37">
        <f>IF(A65="","",IF(K65="","No review date",IF(K65&lt;TODAY(),"Review overdue",IF(K65-TODAY()&lt;=30,"Due in 30 days","On schedule"))))</f>
        <v/>
      </c>
      <c r="M65" s="37">
        <f>IF(A65="","",COUNTIFS(Tracker!$E:$E,A65,Tracker!$F:$F,B65&amp;"",Tracker!$I:$I,"&lt;&gt;"))</f>
        <v/>
      </c>
      <c r="N65" s="37">
        <f>IF(A65="","",COUNTIFS(Tracker!$E:$E,A65,Tracker!$F:$F,B65&amp;"",Tracker!$O:$O,"Confirmed")+COUNTIFS(Tracker!$E:$E,A65,Tracker!$F:$F,B65&amp;"",Tracker!$O:$O,"Informed"))</f>
        <v/>
      </c>
      <c r="O65" s="44">
        <f>IF(OR(A65="",M65=0),"",N65/M65)</f>
        <v/>
      </c>
      <c r="P65" s="37">
        <f>IF(O65="","",REPT("█",ROUND(O65*10,0))&amp;REPT("░",10-ROUND(O65*10,0)))</f>
        <v/>
      </c>
    </row>
    <row r="66">
      <c r="L66" s="37">
        <f>IF(A66="","",IF(K66="","No review date",IF(K66&lt;TODAY(),"Review overdue",IF(K66-TODAY()&lt;=30,"Due in 30 days","On schedule"))))</f>
        <v/>
      </c>
      <c r="M66" s="37">
        <f>IF(A66="","",COUNTIFS(Tracker!$E:$E,A66,Tracker!$F:$F,B66&amp;"",Tracker!$I:$I,"&lt;&gt;"))</f>
        <v/>
      </c>
      <c r="N66" s="37">
        <f>IF(A66="","",COUNTIFS(Tracker!$E:$E,A66,Tracker!$F:$F,B66&amp;"",Tracker!$O:$O,"Confirmed")+COUNTIFS(Tracker!$E:$E,A66,Tracker!$F:$F,B66&amp;"",Tracker!$O:$O,"Informed"))</f>
        <v/>
      </c>
      <c r="O66" s="44">
        <f>IF(OR(A66="",M66=0),"",N66/M66)</f>
        <v/>
      </c>
      <c r="P66" s="37">
        <f>IF(O66="","",REPT("█",ROUND(O66*10,0))&amp;REPT("░",10-ROUND(O66*10,0)))</f>
        <v/>
      </c>
    </row>
    <row r="67">
      <c r="L67" s="37">
        <f>IF(A67="","",IF(K67="","No review date",IF(K67&lt;TODAY(),"Review overdue",IF(K67-TODAY()&lt;=30,"Due in 30 days","On schedule"))))</f>
        <v/>
      </c>
      <c r="M67" s="37">
        <f>IF(A67="","",COUNTIFS(Tracker!$E:$E,A67,Tracker!$F:$F,B67&amp;"",Tracker!$I:$I,"&lt;&gt;"))</f>
        <v/>
      </c>
      <c r="N67" s="37">
        <f>IF(A67="","",COUNTIFS(Tracker!$E:$E,A67,Tracker!$F:$F,B67&amp;"",Tracker!$O:$O,"Confirmed")+COUNTIFS(Tracker!$E:$E,A67,Tracker!$F:$F,B67&amp;"",Tracker!$O:$O,"Informed"))</f>
        <v/>
      </c>
      <c r="O67" s="44">
        <f>IF(OR(A67="",M67=0),"",N67/M67)</f>
        <v/>
      </c>
      <c r="P67" s="37">
        <f>IF(O67="","",REPT("█",ROUND(O67*10,0))&amp;REPT("░",10-ROUND(O67*10,0)))</f>
        <v/>
      </c>
    </row>
    <row r="68">
      <c r="L68" s="37">
        <f>IF(A68="","",IF(K68="","No review date",IF(K68&lt;TODAY(),"Review overdue",IF(K68-TODAY()&lt;=30,"Due in 30 days","On schedule"))))</f>
        <v/>
      </c>
      <c r="M68" s="37">
        <f>IF(A68="","",COUNTIFS(Tracker!$E:$E,A68,Tracker!$F:$F,B68&amp;"",Tracker!$I:$I,"&lt;&gt;"))</f>
        <v/>
      </c>
      <c r="N68" s="37">
        <f>IF(A68="","",COUNTIFS(Tracker!$E:$E,A68,Tracker!$F:$F,B68&amp;"",Tracker!$O:$O,"Confirmed")+COUNTIFS(Tracker!$E:$E,A68,Tracker!$F:$F,B68&amp;"",Tracker!$O:$O,"Informed"))</f>
        <v/>
      </c>
      <c r="O68" s="44">
        <f>IF(OR(A68="",M68=0),"",N68/M68)</f>
        <v/>
      </c>
      <c r="P68" s="37">
        <f>IF(O68="","",REPT("█",ROUND(O68*10,0))&amp;REPT("░",10-ROUND(O68*10,0)))</f>
        <v/>
      </c>
    </row>
    <row r="69">
      <c r="L69" s="37">
        <f>IF(A69="","",IF(K69="","No review date",IF(K69&lt;TODAY(),"Review overdue",IF(K69-TODAY()&lt;=30,"Due in 30 days","On schedule"))))</f>
        <v/>
      </c>
      <c r="M69" s="37">
        <f>IF(A69="","",COUNTIFS(Tracker!$E:$E,A69,Tracker!$F:$F,B69&amp;"",Tracker!$I:$I,"&lt;&gt;"))</f>
        <v/>
      </c>
      <c r="N69" s="37">
        <f>IF(A69="","",COUNTIFS(Tracker!$E:$E,A69,Tracker!$F:$F,B69&amp;"",Tracker!$O:$O,"Confirmed")+COUNTIFS(Tracker!$E:$E,A69,Tracker!$F:$F,B69&amp;"",Tracker!$O:$O,"Informed"))</f>
        <v/>
      </c>
      <c r="O69" s="44">
        <f>IF(OR(A69="",M69=0),"",N69/M69)</f>
        <v/>
      </c>
      <c r="P69" s="37">
        <f>IF(O69="","",REPT("█",ROUND(O69*10,0))&amp;REPT("░",10-ROUND(O69*10,0)))</f>
        <v/>
      </c>
    </row>
    <row r="70">
      <c r="L70" s="37">
        <f>IF(A70="","",IF(K70="","No review date",IF(K70&lt;TODAY(),"Review overdue",IF(K70-TODAY()&lt;=30,"Due in 30 days","On schedule"))))</f>
        <v/>
      </c>
      <c r="M70" s="37">
        <f>IF(A70="","",COUNTIFS(Tracker!$E:$E,A70,Tracker!$F:$F,B70&amp;"",Tracker!$I:$I,"&lt;&gt;"))</f>
        <v/>
      </c>
      <c r="N70" s="37">
        <f>IF(A70="","",COUNTIFS(Tracker!$E:$E,A70,Tracker!$F:$F,B70&amp;"",Tracker!$O:$O,"Confirmed")+COUNTIFS(Tracker!$E:$E,A70,Tracker!$F:$F,B70&amp;"",Tracker!$O:$O,"Informed"))</f>
        <v/>
      </c>
      <c r="O70" s="44">
        <f>IF(OR(A70="",M70=0),"",N70/M70)</f>
        <v/>
      </c>
      <c r="P70" s="37">
        <f>IF(O70="","",REPT("█",ROUND(O70*10,0))&amp;REPT("░",10-ROUND(O70*10,0)))</f>
        <v/>
      </c>
    </row>
    <row r="71">
      <c r="L71" s="37">
        <f>IF(A71="","",IF(K71="","No review date",IF(K71&lt;TODAY(),"Review overdue",IF(K71-TODAY()&lt;=30,"Due in 30 days","On schedule"))))</f>
        <v/>
      </c>
      <c r="M71" s="37">
        <f>IF(A71="","",COUNTIFS(Tracker!$E:$E,A71,Tracker!$F:$F,B71&amp;"",Tracker!$I:$I,"&lt;&gt;"))</f>
        <v/>
      </c>
      <c r="N71" s="37">
        <f>IF(A71="","",COUNTIFS(Tracker!$E:$E,A71,Tracker!$F:$F,B71&amp;"",Tracker!$O:$O,"Confirmed")+COUNTIFS(Tracker!$E:$E,A71,Tracker!$F:$F,B71&amp;"",Tracker!$O:$O,"Informed"))</f>
        <v/>
      </c>
      <c r="O71" s="44">
        <f>IF(OR(A71="",M71=0),"",N71/M71)</f>
        <v/>
      </c>
      <c r="P71" s="37">
        <f>IF(O71="","",REPT("█",ROUND(O71*10,0))&amp;REPT("░",10-ROUND(O71*10,0)))</f>
        <v/>
      </c>
    </row>
    <row r="72">
      <c r="L72" s="37">
        <f>IF(A72="","",IF(K72="","No review date",IF(K72&lt;TODAY(),"Review overdue",IF(K72-TODAY()&lt;=30,"Due in 30 days","On schedule"))))</f>
        <v/>
      </c>
      <c r="M72" s="37">
        <f>IF(A72="","",COUNTIFS(Tracker!$E:$E,A72,Tracker!$F:$F,B72&amp;"",Tracker!$I:$I,"&lt;&gt;"))</f>
        <v/>
      </c>
      <c r="N72" s="37">
        <f>IF(A72="","",COUNTIFS(Tracker!$E:$E,A72,Tracker!$F:$F,B72&amp;"",Tracker!$O:$O,"Confirmed")+COUNTIFS(Tracker!$E:$E,A72,Tracker!$F:$F,B72&amp;"",Tracker!$O:$O,"Informed"))</f>
        <v/>
      </c>
      <c r="O72" s="44">
        <f>IF(OR(A72="",M72=0),"",N72/M72)</f>
        <v/>
      </c>
      <c r="P72" s="37">
        <f>IF(O72="","",REPT("█",ROUND(O72*10,0))&amp;REPT("░",10-ROUND(O72*10,0)))</f>
        <v/>
      </c>
    </row>
    <row r="73">
      <c r="L73" s="37">
        <f>IF(A73="","",IF(K73="","No review date",IF(K73&lt;TODAY(),"Review overdue",IF(K73-TODAY()&lt;=30,"Due in 30 days","On schedule"))))</f>
        <v/>
      </c>
      <c r="M73" s="37">
        <f>IF(A73="","",COUNTIFS(Tracker!$E:$E,A73,Tracker!$F:$F,B73&amp;"",Tracker!$I:$I,"&lt;&gt;"))</f>
        <v/>
      </c>
      <c r="N73" s="37">
        <f>IF(A73="","",COUNTIFS(Tracker!$E:$E,A73,Tracker!$F:$F,B73&amp;"",Tracker!$O:$O,"Confirmed")+COUNTIFS(Tracker!$E:$E,A73,Tracker!$F:$F,B73&amp;"",Tracker!$O:$O,"Informed"))</f>
        <v/>
      </c>
      <c r="O73" s="44">
        <f>IF(OR(A73="",M73=0),"",N73/M73)</f>
        <v/>
      </c>
      <c r="P73" s="37">
        <f>IF(O73="","",REPT("█",ROUND(O73*10,0))&amp;REPT("░",10-ROUND(O73*10,0)))</f>
        <v/>
      </c>
    </row>
    <row r="74">
      <c r="L74" s="37">
        <f>IF(A74="","",IF(K74="","No review date",IF(K74&lt;TODAY(),"Review overdue",IF(K74-TODAY()&lt;=30,"Due in 30 days","On schedule"))))</f>
        <v/>
      </c>
      <c r="M74" s="37">
        <f>IF(A74="","",COUNTIFS(Tracker!$E:$E,A74,Tracker!$F:$F,B74&amp;"",Tracker!$I:$I,"&lt;&gt;"))</f>
        <v/>
      </c>
      <c r="N74" s="37">
        <f>IF(A74="","",COUNTIFS(Tracker!$E:$E,A74,Tracker!$F:$F,B74&amp;"",Tracker!$O:$O,"Confirmed")+COUNTIFS(Tracker!$E:$E,A74,Tracker!$F:$F,B74&amp;"",Tracker!$O:$O,"Informed"))</f>
        <v/>
      </c>
      <c r="O74" s="44">
        <f>IF(OR(A74="",M74=0),"",N74/M74)</f>
        <v/>
      </c>
      <c r="P74" s="37">
        <f>IF(O74="","",REPT("█",ROUND(O74*10,0))&amp;REPT("░",10-ROUND(O74*10,0)))</f>
        <v/>
      </c>
    </row>
    <row r="75">
      <c r="L75" s="37">
        <f>IF(A75="","",IF(K75="","No review date",IF(K75&lt;TODAY(),"Review overdue",IF(K75-TODAY()&lt;=30,"Due in 30 days","On schedule"))))</f>
        <v/>
      </c>
      <c r="M75" s="37">
        <f>IF(A75="","",COUNTIFS(Tracker!$E:$E,A75,Tracker!$F:$F,B75&amp;"",Tracker!$I:$I,"&lt;&gt;"))</f>
        <v/>
      </c>
      <c r="N75" s="37">
        <f>IF(A75="","",COUNTIFS(Tracker!$E:$E,A75,Tracker!$F:$F,B75&amp;"",Tracker!$O:$O,"Confirmed")+COUNTIFS(Tracker!$E:$E,A75,Tracker!$F:$F,B75&amp;"",Tracker!$O:$O,"Informed"))</f>
        <v/>
      </c>
      <c r="O75" s="44">
        <f>IF(OR(A75="",M75=0),"",N75/M75)</f>
        <v/>
      </c>
      <c r="P75" s="37">
        <f>IF(O75="","",REPT("█",ROUND(O75*10,0))&amp;REPT("░",10-ROUND(O75*10,0)))</f>
        <v/>
      </c>
    </row>
    <row r="76">
      <c r="L76" s="37">
        <f>IF(A76="","",IF(K76="","No review date",IF(K76&lt;TODAY(),"Review overdue",IF(K76-TODAY()&lt;=30,"Due in 30 days","On schedule"))))</f>
        <v/>
      </c>
      <c r="M76" s="37">
        <f>IF(A76="","",COUNTIFS(Tracker!$E:$E,A76,Tracker!$F:$F,B76&amp;"",Tracker!$I:$I,"&lt;&gt;"))</f>
        <v/>
      </c>
      <c r="N76" s="37">
        <f>IF(A76="","",COUNTIFS(Tracker!$E:$E,A76,Tracker!$F:$F,B76&amp;"",Tracker!$O:$O,"Confirmed")+COUNTIFS(Tracker!$E:$E,A76,Tracker!$F:$F,B76&amp;"",Tracker!$O:$O,"Informed"))</f>
        <v/>
      </c>
      <c r="O76" s="44">
        <f>IF(OR(A76="",M76=0),"",N76/M76)</f>
        <v/>
      </c>
      <c r="P76" s="37">
        <f>IF(O76="","",REPT("█",ROUND(O76*10,0))&amp;REPT("░",10-ROUND(O76*10,0)))</f>
        <v/>
      </c>
    </row>
    <row r="77">
      <c r="L77" s="37">
        <f>IF(A77="","",IF(K77="","No review date",IF(K77&lt;TODAY(),"Review overdue",IF(K77-TODAY()&lt;=30,"Due in 30 days","On schedule"))))</f>
        <v/>
      </c>
      <c r="M77" s="37">
        <f>IF(A77="","",COUNTIFS(Tracker!$E:$E,A77,Tracker!$F:$F,B77&amp;"",Tracker!$I:$I,"&lt;&gt;"))</f>
        <v/>
      </c>
      <c r="N77" s="37">
        <f>IF(A77="","",COUNTIFS(Tracker!$E:$E,A77,Tracker!$F:$F,B77&amp;"",Tracker!$O:$O,"Confirmed")+COUNTIFS(Tracker!$E:$E,A77,Tracker!$F:$F,B77&amp;"",Tracker!$O:$O,"Informed"))</f>
        <v/>
      </c>
      <c r="O77" s="44">
        <f>IF(OR(A77="",M77=0),"",N77/M77)</f>
        <v/>
      </c>
      <c r="P77" s="37">
        <f>IF(O77="","",REPT("█",ROUND(O77*10,0))&amp;REPT("░",10-ROUND(O77*10,0)))</f>
        <v/>
      </c>
    </row>
    <row r="78">
      <c r="L78" s="37">
        <f>IF(A78="","",IF(K78="","No review date",IF(K78&lt;TODAY(),"Review overdue",IF(K78-TODAY()&lt;=30,"Due in 30 days","On schedule"))))</f>
        <v/>
      </c>
      <c r="M78" s="37">
        <f>IF(A78="","",COUNTIFS(Tracker!$E:$E,A78,Tracker!$F:$F,B78&amp;"",Tracker!$I:$I,"&lt;&gt;"))</f>
        <v/>
      </c>
      <c r="N78" s="37">
        <f>IF(A78="","",COUNTIFS(Tracker!$E:$E,A78,Tracker!$F:$F,B78&amp;"",Tracker!$O:$O,"Confirmed")+COUNTIFS(Tracker!$E:$E,A78,Tracker!$F:$F,B78&amp;"",Tracker!$O:$O,"Informed"))</f>
        <v/>
      </c>
      <c r="O78" s="44">
        <f>IF(OR(A78="",M78=0),"",N78/M78)</f>
        <v/>
      </c>
      <c r="P78" s="37">
        <f>IF(O78="","",REPT("█",ROUND(O78*10,0))&amp;REPT("░",10-ROUND(O78*10,0)))</f>
        <v/>
      </c>
    </row>
    <row r="79">
      <c r="L79" s="37">
        <f>IF(A79="","",IF(K79="","No review date",IF(K79&lt;TODAY(),"Review overdue",IF(K79-TODAY()&lt;=30,"Due in 30 days","On schedule"))))</f>
        <v/>
      </c>
      <c r="M79" s="37">
        <f>IF(A79="","",COUNTIFS(Tracker!$E:$E,A79,Tracker!$F:$F,B79&amp;"",Tracker!$I:$I,"&lt;&gt;"))</f>
        <v/>
      </c>
      <c r="N79" s="37">
        <f>IF(A79="","",COUNTIFS(Tracker!$E:$E,A79,Tracker!$F:$F,B79&amp;"",Tracker!$O:$O,"Confirmed")+COUNTIFS(Tracker!$E:$E,A79,Tracker!$F:$F,B79&amp;"",Tracker!$O:$O,"Informed"))</f>
        <v/>
      </c>
      <c r="O79" s="44">
        <f>IF(OR(A79="",M79=0),"",N79/M79)</f>
        <v/>
      </c>
      <c r="P79" s="37">
        <f>IF(O79="","",REPT("█",ROUND(O79*10,0))&amp;REPT("░",10-ROUND(O79*10,0)))</f>
        <v/>
      </c>
    </row>
    <row r="80">
      <c r="L80" s="37">
        <f>IF(A80="","",IF(K80="","No review date",IF(K80&lt;TODAY(),"Review overdue",IF(K80-TODAY()&lt;=30,"Due in 30 days","On schedule"))))</f>
        <v/>
      </c>
      <c r="M80" s="37">
        <f>IF(A80="","",COUNTIFS(Tracker!$E:$E,A80,Tracker!$F:$F,B80&amp;"",Tracker!$I:$I,"&lt;&gt;"))</f>
        <v/>
      </c>
      <c r="N80" s="37">
        <f>IF(A80="","",COUNTIFS(Tracker!$E:$E,A80,Tracker!$F:$F,B80&amp;"",Tracker!$O:$O,"Confirmed")+COUNTIFS(Tracker!$E:$E,A80,Tracker!$F:$F,B80&amp;"",Tracker!$O:$O,"Informed"))</f>
        <v/>
      </c>
      <c r="O80" s="44">
        <f>IF(OR(A80="",M80=0),"",N80/M80)</f>
        <v/>
      </c>
      <c r="P80" s="37">
        <f>IF(O80="","",REPT("█",ROUND(O80*10,0))&amp;REPT("░",10-ROUND(O80*10,0)))</f>
        <v/>
      </c>
    </row>
    <row r="81">
      <c r="L81" s="37">
        <f>IF(A81="","",IF(K81="","No review date",IF(K81&lt;TODAY(),"Review overdue",IF(K81-TODAY()&lt;=30,"Due in 30 days","On schedule"))))</f>
        <v/>
      </c>
      <c r="M81" s="37">
        <f>IF(A81="","",COUNTIFS(Tracker!$E:$E,A81,Tracker!$F:$F,B81&amp;"",Tracker!$I:$I,"&lt;&gt;"))</f>
        <v/>
      </c>
      <c r="N81" s="37">
        <f>IF(A81="","",COUNTIFS(Tracker!$E:$E,A81,Tracker!$F:$F,B81&amp;"",Tracker!$O:$O,"Confirmed")+COUNTIFS(Tracker!$E:$E,A81,Tracker!$F:$F,B81&amp;"",Tracker!$O:$O,"Informed"))</f>
        <v/>
      </c>
      <c r="O81" s="44">
        <f>IF(OR(A81="",M81=0),"",N81/M81)</f>
        <v/>
      </c>
      <c r="P81" s="37">
        <f>IF(O81="","",REPT("█",ROUND(O81*10,0))&amp;REPT("░",10-ROUND(O81*10,0)))</f>
        <v/>
      </c>
    </row>
    <row r="82">
      <c r="L82" s="37">
        <f>IF(A82="","",IF(K82="","No review date",IF(K82&lt;TODAY(),"Review overdue",IF(K82-TODAY()&lt;=30,"Due in 30 days","On schedule"))))</f>
        <v/>
      </c>
      <c r="M82" s="37">
        <f>IF(A82="","",COUNTIFS(Tracker!$E:$E,A82,Tracker!$F:$F,B82&amp;"",Tracker!$I:$I,"&lt;&gt;"))</f>
        <v/>
      </c>
      <c r="N82" s="37">
        <f>IF(A82="","",COUNTIFS(Tracker!$E:$E,A82,Tracker!$F:$F,B82&amp;"",Tracker!$O:$O,"Confirmed")+COUNTIFS(Tracker!$E:$E,A82,Tracker!$F:$F,B82&amp;"",Tracker!$O:$O,"Informed"))</f>
        <v/>
      </c>
      <c r="O82" s="44">
        <f>IF(OR(A82="",M82=0),"",N82/M82)</f>
        <v/>
      </c>
      <c r="P82" s="37">
        <f>IF(O82="","",REPT("█",ROUND(O82*10,0))&amp;REPT("░",10-ROUND(O82*10,0)))</f>
        <v/>
      </c>
    </row>
    <row r="83">
      <c r="L83" s="37">
        <f>IF(A83="","",IF(K83="","No review date",IF(K83&lt;TODAY(),"Review overdue",IF(K83-TODAY()&lt;=30,"Due in 30 days","On schedule"))))</f>
        <v/>
      </c>
      <c r="M83" s="37">
        <f>IF(A83="","",COUNTIFS(Tracker!$E:$E,A83,Tracker!$F:$F,B83&amp;"",Tracker!$I:$I,"&lt;&gt;"))</f>
        <v/>
      </c>
      <c r="N83" s="37">
        <f>IF(A83="","",COUNTIFS(Tracker!$E:$E,A83,Tracker!$F:$F,B83&amp;"",Tracker!$O:$O,"Confirmed")+COUNTIFS(Tracker!$E:$E,A83,Tracker!$F:$F,B83&amp;"",Tracker!$O:$O,"Informed"))</f>
        <v/>
      </c>
      <c r="O83" s="44">
        <f>IF(OR(A83="",M83=0),"",N83/M83)</f>
        <v/>
      </c>
      <c r="P83" s="37">
        <f>IF(O83="","",REPT("█",ROUND(O83*10,0))&amp;REPT("░",10-ROUND(O83*10,0)))</f>
        <v/>
      </c>
    </row>
    <row r="84">
      <c r="L84" s="37">
        <f>IF(A84="","",IF(K84="","No review date",IF(K84&lt;TODAY(),"Review overdue",IF(K84-TODAY()&lt;=30,"Due in 30 days","On schedule"))))</f>
        <v/>
      </c>
      <c r="M84" s="37">
        <f>IF(A84="","",COUNTIFS(Tracker!$E:$E,A84,Tracker!$F:$F,B84&amp;"",Tracker!$I:$I,"&lt;&gt;"))</f>
        <v/>
      </c>
      <c r="N84" s="37">
        <f>IF(A84="","",COUNTIFS(Tracker!$E:$E,A84,Tracker!$F:$F,B84&amp;"",Tracker!$O:$O,"Confirmed")+COUNTIFS(Tracker!$E:$E,A84,Tracker!$F:$F,B84&amp;"",Tracker!$O:$O,"Informed"))</f>
        <v/>
      </c>
      <c r="O84" s="44">
        <f>IF(OR(A84="",M84=0),"",N84/M84)</f>
        <v/>
      </c>
      <c r="P84" s="37">
        <f>IF(O84="","",REPT("█",ROUND(O84*10,0))&amp;REPT("░",10-ROUND(O84*10,0)))</f>
        <v/>
      </c>
    </row>
    <row r="85">
      <c r="L85" s="37">
        <f>IF(A85="","",IF(K85="","No review date",IF(K85&lt;TODAY(),"Review overdue",IF(K85-TODAY()&lt;=30,"Due in 30 days","On schedule"))))</f>
        <v/>
      </c>
      <c r="M85" s="37">
        <f>IF(A85="","",COUNTIFS(Tracker!$E:$E,A85,Tracker!$F:$F,B85&amp;"",Tracker!$I:$I,"&lt;&gt;"))</f>
        <v/>
      </c>
      <c r="N85" s="37">
        <f>IF(A85="","",COUNTIFS(Tracker!$E:$E,A85,Tracker!$F:$F,B85&amp;"",Tracker!$O:$O,"Confirmed")+COUNTIFS(Tracker!$E:$E,A85,Tracker!$F:$F,B85&amp;"",Tracker!$O:$O,"Informed"))</f>
        <v/>
      </c>
      <c r="O85" s="44">
        <f>IF(OR(A85="",M85=0),"",N85/M85)</f>
        <v/>
      </c>
      <c r="P85" s="37">
        <f>IF(O85="","",REPT("█",ROUND(O85*10,0))&amp;REPT("░",10-ROUND(O85*10,0)))</f>
        <v/>
      </c>
    </row>
    <row r="86">
      <c r="L86" s="37">
        <f>IF(A86="","",IF(K86="","No review date",IF(K86&lt;TODAY(),"Review overdue",IF(K86-TODAY()&lt;=30,"Due in 30 days","On schedule"))))</f>
        <v/>
      </c>
      <c r="M86" s="37">
        <f>IF(A86="","",COUNTIFS(Tracker!$E:$E,A86,Tracker!$F:$F,B86&amp;"",Tracker!$I:$I,"&lt;&gt;"))</f>
        <v/>
      </c>
      <c r="N86" s="37">
        <f>IF(A86="","",COUNTIFS(Tracker!$E:$E,A86,Tracker!$F:$F,B86&amp;"",Tracker!$O:$O,"Confirmed")+COUNTIFS(Tracker!$E:$E,A86,Tracker!$F:$F,B86&amp;"",Tracker!$O:$O,"Informed"))</f>
        <v/>
      </c>
      <c r="O86" s="44">
        <f>IF(OR(A86="",M86=0),"",N86/M86)</f>
        <v/>
      </c>
      <c r="P86" s="37">
        <f>IF(O86="","",REPT("█",ROUND(O86*10,0))&amp;REPT("░",10-ROUND(O86*10,0)))</f>
        <v/>
      </c>
    </row>
    <row r="87">
      <c r="L87" s="37">
        <f>IF(A87="","",IF(K87="","No review date",IF(K87&lt;TODAY(),"Review overdue",IF(K87-TODAY()&lt;=30,"Due in 30 days","On schedule"))))</f>
        <v/>
      </c>
      <c r="M87" s="37">
        <f>IF(A87="","",COUNTIFS(Tracker!$E:$E,A87,Tracker!$F:$F,B87&amp;"",Tracker!$I:$I,"&lt;&gt;"))</f>
        <v/>
      </c>
      <c r="N87" s="37">
        <f>IF(A87="","",COUNTIFS(Tracker!$E:$E,A87,Tracker!$F:$F,B87&amp;"",Tracker!$O:$O,"Confirmed")+COUNTIFS(Tracker!$E:$E,A87,Tracker!$F:$F,B87&amp;"",Tracker!$O:$O,"Informed"))</f>
        <v/>
      </c>
      <c r="O87" s="44">
        <f>IF(OR(A87="",M87=0),"",N87/M87)</f>
        <v/>
      </c>
      <c r="P87" s="37">
        <f>IF(O87="","",REPT("█",ROUND(O87*10,0))&amp;REPT("░",10-ROUND(O87*10,0)))</f>
        <v/>
      </c>
    </row>
    <row r="88">
      <c r="L88" s="37">
        <f>IF(A88="","",IF(K88="","No review date",IF(K88&lt;TODAY(),"Review overdue",IF(K88-TODAY()&lt;=30,"Due in 30 days","On schedule"))))</f>
        <v/>
      </c>
      <c r="M88" s="37">
        <f>IF(A88="","",COUNTIFS(Tracker!$E:$E,A88,Tracker!$F:$F,B88&amp;"",Tracker!$I:$I,"&lt;&gt;"))</f>
        <v/>
      </c>
      <c r="N88" s="37">
        <f>IF(A88="","",COUNTIFS(Tracker!$E:$E,A88,Tracker!$F:$F,B88&amp;"",Tracker!$O:$O,"Confirmed")+COUNTIFS(Tracker!$E:$E,A88,Tracker!$F:$F,B88&amp;"",Tracker!$O:$O,"Informed"))</f>
        <v/>
      </c>
      <c r="O88" s="44">
        <f>IF(OR(A88="",M88=0),"",N88/M88)</f>
        <v/>
      </c>
      <c r="P88" s="37">
        <f>IF(O88="","",REPT("█",ROUND(O88*10,0))&amp;REPT("░",10-ROUND(O88*10,0)))</f>
        <v/>
      </c>
    </row>
    <row r="89">
      <c r="L89" s="37">
        <f>IF(A89="","",IF(K89="","No review date",IF(K89&lt;TODAY(),"Review overdue",IF(K89-TODAY()&lt;=30,"Due in 30 days","On schedule"))))</f>
        <v/>
      </c>
      <c r="M89" s="37">
        <f>IF(A89="","",COUNTIFS(Tracker!$E:$E,A89,Tracker!$F:$F,B89&amp;"",Tracker!$I:$I,"&lt;&gt;"))</f>
        <v/>
      </c>
      <c r="N89" s="37">
        <f>IF(A89="","",COUNTIFS(Tracker!$E:$E,A89,Tracker!$F:$F,B89&amp;"",Tracker!$O:$O,"Confirmed")+COUNTIFS(Tracker!$E:$E,A89,Tracker!$F:$F,B89&amp;"",Tracker!$O:$O,"Informed"))</f>
        <v/>
      </c>
      <c r="O89" s="44">
        <f>IF(OR(A89="",M89=0),"",N89/M89)</f>
        <v/>
      </c>
      <c r="P89" s="37">
        <f>IF(O89="","",REPT("█",ROUND(O89*10,0))&amp;REPT("░",10-ROUND(O89*10,0)))</f>
        <v/>
      </c>
    </row>
    <row r="90">
      <c r="L90" s="37">
        <f>IF(A90="","",IF(K90="","No review date",IF(K90&lt;TODAY(),"Review overdue",IF(K90-TODAY()&lt;=30,"Due in 30 days","On schedule"))))</f>
        <v/>
      </c>
      <c r="M90" s="37">
        <f>IF(A90="","",COUNTIFS(Tracker!$E:$E,A90,Tracker!$F:$F,B90&amp;"",Tracker!$I:$I,"&lt;&gt;"))</f>
        <v/>
      </c>
      <c r="N90" s="37">
        <f>IF(A90="","",COUNTIFS(Tracker!$E:$E,A90,Tracker!$F:$F,B90&amp;"",Tracker!$O:$O,"Confirmed")+COUNTIFS(Tracker!$E:$E,A90,Tracker!$F:$F,B90&amp;"",Tracker!$O:$O,"Informed"))</f>
        <v/>
      </c>
      <c r="O90" s="44">
        <f>IF(OR(A90="",M90=0),"",N90/M90)</f>
        <v/>
      </c>
      <c r="P90" s="37">
        <f>IF(O90="","",REPT("█",ROUND(O90*10,0))&amp;REPT("░",10-ROUND(O90*10,0)))</f>
        <v/>
      </c>
    </row>
    <row r="91">
      <c r="L91" s="37">
        <f>IF(A91="","",IF(K91="","No review date",IF(K91&lt;TODAY(),"Review overdue",IF(K91-TODAY()&lt;=30,"Due in 30 days","On schedule"))))</f>
        <v/>
      </c>
      <c r="M91" s="37">
        <f>IF(A91="","",COUNTIFS(Tracker!$E:$E,A91,Tracker!$F:$F,B91&amp;"",Tracker!$I:$I,"&lt;&gt;"))</f>
        <v/>
      </c>
      <c r="N91" s="37">
        <f>IF(A91="","",COUNTIFS(Tracker!$E:$E,A91,Tracker!$F:$F,B91&amp;"",Tracker!$O:$O,"Confirmed")+COUNTIFS(Tracker!$E:$E,A91,Tracker!$F:$F,B91&amp;"",Tracker!$O:$O,"Informed"))</f>
        <v/>
      </c>
      <c r="O91" s="44">
        <f>IF(OR(A91="",M91=0),"",N91/M91)</f>
        <v/>
      </c>
      <c r="P91" s="37">
        <f>IF(O91="","",REPT("█",ROUND(O91*10,0))&amp;REPT("░",10-ROUND(O91*10,0)))</f>
        <v/>
      </c>
    </row>
    <row r="92">
      <c r="L92" s="37">
        <f>IF(A92="","",IF(K92="","No review date",IF(K92&lt;TODAY(),"Review overdue",IF(K92-TODAY()&lt;=30,"Due in 30 days","On schedule"))))</f>
        <v/>
      </c>
      <c r="M92" s="37">
        <f>IF(A92="","",COUNTIFS(Tracker!$E:$E,A92,Tracker!$F:$F,B92&amp;"",Tracker!$I:$I,"&lt;&gt;"))</f>
        <v/>
      </c>
      <c r="N92" s="37">
        <f>IF(A92="","",COUNTIFS(Tracker!$E:$E,A92,Tracker!$F:$F,B92&amp;"",Tracker!$O:$O,"Confirmed")+COUNTIFS(Tracker!$E:$E,A92,Tracker!$F:$F,B92&amp;"",Tracker!$O:$O,"Informed"))</f>
        <v/>
      </c>
      <c r="O92" s="44">
        <f>IF(OR(A92="",M92=0),"",N92/M92)</f>
        <v/>
      </c>
      <c r="P92" s="37">
        <f>IF(O92="","",REPT("█",ROUND(O92*10,0))&amp;REPT("░",10-ROUND(O92*10,0)))</f>
        <v/>
      </c>
    </row>
    <row r="93">
      <c r="L93" s="37">
        <f>IF(A93="","",IF(K93="","No review date",IF(K93&lt;TODAY(),"Review overdue",IF(K93-TODAY()&lt;=30,"Due in 30 days","On schedule"))))</f>
        <v/>
      </c>
      <c r="M93" s="37">
        <f>IF(A93="","",COUNTIFS(Tracker!$E:$E,A93,Tracker!$F:$F,B93&amp;"",Tracker!$I:$I,"&lt;&gt;"))</f>
        <v/>
      </c>
      <c r="N93" s="37">
        <f>IF(A93="","",COUNTIFS(Tracker!$E:$E,A93,Tracker!$F:$F,B93&amp;"",Tracker!$O:$O,"Confirmed")+COUNTIFS(Tracker!$E:$E,A93,Tracker!$F:$F,B93&amp;"",Tracker!$O:$O,"Informed"))</f>
        <v/>
      </c>
      <c r="O93" s="44">
        <f>IF(OR(A93="",M93=0),"",N93/M93)</f>
        <v/>
      </c>
      <c r="P93" s="37">
        <f>IF(O93="","",REPT("█",ROUND(O93*10,0))&amp;REPT("░",10-ROUND(O93*10,0)))</f>
        <v/>
      </c>
    </row>
    <row r="94">
      <c r="L94" s="37">
        <f>IF(A94="","",IF(K94="","No review date",IF(K94&lt;TODAY(),"Review overdue",IF(K94-TODAY()&lt;=30,"Due in 30 days","On schedule"))))</f>
        <v/>
      </c>
      <c r="M94" s="37">
        <f>IF(A94="","",COUNTIFS(Tracker!$E:$E,A94,Tracker!$F:$F,B94&amp;"",Tracker!$I:$I,"&lt;&gt;"))</f>
        <v/>
      </c>
      <c r="N94" s="37">
        <f>IF(A94="","",COUNTIFS(Tracker!$E:$E,A94,Tracker!$F:$F,B94&amp;"",Tracker!$O:$O,"Confirmed")+COUNTIFS(Tracker!$E:$E,A94,Tracker!$F:$F,B94&amp;"",Tracker!$O:$O,"Informed"))</f>
        <v/>
      </c>
      <c r="O94" s="44">
        <f>IF(OR(A94="",M94=0),"",N94/M94)</f>
        <v/>
      </c>
      <c r="P94" s="37">
        <f>IF(O94="","",REPT("█",ROUND(O94*10,0))&amp;REPT("░",10-ROUND(O94*10,0)))</f>
        <v/>
      </c>
    </row>
    <row r="95">
      <c r="L95" s="37">
        <f>IF(A95="","",IF(K95="","No review date",IF(K95&lt;TODAY(),"Review overdue",IF(K95-TODAY()&lt;=30,"Due in 30 days","On schedule"))))</f>
        <v/>
      </c>
      <c r="M95" s="37">
        <f>IF(A95="","",COUNTIFS(Tracker!$E:$E,A95,Tracker!$F:$F,B95&amp;"",Tracker!$I:$I,"&lt;&gt;"))</f>
        <v/>
      </c>
      <c r="N95" s="37">
        <f>IF(A95="","",COUNTIFS(Tracker!$E:$E,A95,Tracker!$F:$F,B95&amp;"",Tracker!$O:$O,"Confirmed")+COUNTIFS(Tracker!$E:$E,A95,Tracker!$F:$F,B95&amp;"",Tracker!$O:$O,"Informed"))</f>
        <v/>
      </c>
      <c r="O95" s="44">
        <f>IF(OR(A95="",M95=0),"",N95/M95)</f>
        <v/>
      </c>
      <c r="P95" s="37">
        <f>IF(O95="","",REPT("█",ROUND(O95*10,0))&amp;REPT("░",10-ROUND(O95*10,0)))</f>
        <v/>
      </c>
    </row>
    <row r="96">
      <c r="L96" s="37">
        <f>IF(A96="","",IF(K96="","No review date",IF(K96&lt;TODAY(),"Review overdue",IF(K96-TODAY()&lt;=30,"Due in 30 days","On schedule"))))</f>
        <v/>
      </c>
      <c r="M96" s="37">
        <f>IF(A96="","",COUNTIFS(Tracker!$E:$E,A96,Tracker!$F:$F,B96&amp;"",Tracker!$I:$I,"&lt;&gt;"))</f>
        <v/>
      </c>
      <c r="N96" s="37">
        <f>IF(A96="","",COUNTIFS(Tracker!$E:$E,A96,Tracker!$F:$F,B96&amp;"",Tracker!$O:$O,"Confirmed")+COUNTIFS(Tracker!$E:$E,A96,Tracker!$F:$F,B96&amp;"",Tracker!$O:$O,"Informed"))</f>
        <v/>
      </c>
      <c r="O96" s="44">
        <f>IF(OR(A96="",M96=0),"",N96/M96)</f>
        <v/>
      </c>
      <c r="P96" s="37">
        <f>IF(O96="","",REPT("█",ROUND(O96*10,0))&amp;REPT("░",10-ROUND(O96*10,0)))</f>
        <v/>
      </c>
    </row>
    <row r="97">
      <c r="L97" s="37">
        <f>IF(A97="","",IF(K97="","No review date",IF(K97&lt;TODAY(),"Review overdue",IF(K97-TODAY()&lt;=30,"Due in 30 days","On schedule"))))</f>
        <v/>
      </c>
      <c r="M97" s="37">
        <f>IF(A97="","",COUNTIFS(Tracker!$E:$E,A97,Tracker!$F:$F,B97&amp;"",Tracker!$I:$I,"&lt;&gt;"))</f>
        <v/>
      </c>
      <c r="N97" s="37">
        <f>IF(A97="","",COUNTIFS(Tracker!$E:$E,A97,Tracker!$F:$F,B97&amp;"",Tracker!$O:$O,"Confirmed")+COUNTIFS(Tracker!$E:$E,A97,Tracker!$F:$F,B97&amp;"",Tracker!$O:$O,"Informed"))</f>
        <v/>
      </c>
      <c r="O97" s="44">
        <f>IF(OR(A97="",M97=0),"",N97/M97)</f>
        <v/>
      </c>
      <c r="P97" s="37">
        <f>IF(O97="","",REPT("█",ROUND(O97*10,0))&amp;REPT("░",10-ROUND(O97*10,0)))</f>
        <v/>
      </c>
    </row>
    <row r="98">
      <c r="L98" s="37">
        <f>IF(A98="","",IF(K98="","No review date",IF(K98&lt;TODAY(),"Review overdue",IF(K98-TODAY()&lt;=30,"Due in 30 days","On schedule"))))</f>
        <v/>
      </c>
      <c r="M98" s="37">
        <f>IF(A98="","",COUNTIFS(Tracker!$E:$E,A98,Tracker!$F:$F,B98&amp;"",Tracker!$I:$I,"&lt;&gt;"))</f>
        <v/>
      </c>
      <c r="N98" s="37">
        <f>IF(A98="","",COUNTIFS(Tracker!$E:$E,A98,Tracker!$F:$F,B98&amp;"",Tracker!$O:$O,"Confirmed")+COUNTIFS(Tracker!$E:$E,A98,Tracker!$F:$F,B98&amp;"",Tracker!$O:$O,"Informed"))</f>
        <v/>
      </c>
      <c r="O98" s="44">
        <f>IF(OR(A98="",M98=0),"",N98/M98)</f>
        <v/>
      </c>
      <c r="P98" s="37">
        <f>IF(O98="","",REPT("█",ROUND(O98*10,0))&amp;REPT("░",10-ROUND(O98*10,0)))</f>
        <v/>
      </c>
    </row>
    <row r="99">
      <c r="L99" s="37">
        <f>IF(A99="","",IF(K99="","No review date",IF(K99&lt;TODAY(),"Review overdue",IF(K99-TODAY()&lt;=30,"Due in 30 days","On schedule"))))</f>
        <v/>
      </c>
      <c r="M99" s="37">
        <f>IF(A99="","",COUNTIFS(Tracker!$E:$E,A99,Tracker!$F:$F,B99&amp;"",Tracker!$I:$I,"&lt;&gt;"))</f>
        <v/>
      </c>
      <c r="N99" s="37">
        <f>IF(A99="","",COUNTIFS(Tracker!$E:$E,A99,Tracker!$F:$F,B99&amp;"",Tracker!$O:$O,"Confirmed")+COUNTIFS(Tracker!$E:$E,A99,Tracker!$F:$F,B99&amp;"",Tracker!$O:$O,"Informed"))</f>
        <v/>
      </c>
      <c r="O99" s="44">
        <f>IF(OR(A99="",M99=0),"",N99/M99)</f>
        <v/>
      </c>
      <c r="P99" s="37">
        <f>IF(O99="","",REPT("█",ROUND(O99*10,0))&amp;REPT("░",10-ROUND(O99*10,0)))</f>
        <v/>
      </c>
    </row>
    <row r="100">
      <c r="L100" s="37">
        <f>IF(A100="","",IF(K100="","No review date",IF(K100&lt;TODAY(),"Review overdue",IF(K100-TODAY()&lt;=30,"Due in 30 days","On schedule"))))</f>
        <v/>
      </c>
      <c r="M100" s="37">
        <f>IF(A100="","",COUNTIFS(Tracker!$E:$E,A100,Tracker!$F:$F,B100&amp;"",Tracker!$I:$I,"&lt;&gt;"))</f>
        <v/>
      </c>
      <c r="N100" s="37">
        <f>IF(A100="","",COUNTIFS(Tracker!$E:$E,A100,Tracker!$F:$F,B100&amp;"",Tracker!$O:$O,"Confirmed")+COUNTIFS(Tracker!$E:$E,A100,Tracker!$F:$F,B100&amp;"",Tracker!$O:$O,"Informed"))</f>
        <v/>
      </c>
      <c r="O100" s="44">
        <f>IF(OR(A100="",M100=0),"",N100/M100)</f>
        <v/>
      </c>
      <c r="P100" s="37">
        <f>IF(O100="","",REPT("█",ROUND(O100*10,0))&amp;REPT("░",10-ROUND(O100*10,0)))</f>
        <v/>
      </c>
    </row>
    <row r="101">
      <c r="L101" s="37">
        <f>IF(A101="","",IF(K101="","No review date",IF(K101&lt;TODAY(),"Review overdue",IF(K101-TODAY()&lt;=30,"Due in 30 days","On schedule"))))</f>
        <v/>
      </c>
      <c r="M101" s="37">
        <f>IF(A101="","",COUNTIFS(Tracker!$E:$E,A101,Tracker!$F:$F,B101&amp;"",Tracker!$I:$I,"&lt;&gt;"))</f>
        <v/>
      </c>
      <c r="N101" s="37">
        <f>IF(A101="","",COUNTIFS(Tracker!$E:$E,A101,Tracker!$F:$F,B101&amp;"",Tracker!$O:$O,"Confirmed")+COUNTIFS(Tracker!$E:$E,A101,Tracker!$F:$F,B101&amp;"",Tracker!$O:$O,"Informed"))</f>
        <v/>
      </c>
      <c r="O101" s="44">
        <f>IF(OR(A101="",M101=0),"",N101/M101)</f>
        <v/>
      </c>
      <c r="P101" s="37">
        <f>IF(O101="","",REPT("█",ROUND(O101*10,0))&amp;REPT("░",10-ROUND(O101*10,0)))</f>
        <v/>
      </c>
    </row>
    <row r="102">
      <c r="L102" s="37">
        <f>IF(A102="","",IF(K102="","No review date",IF(K102&lt;TODAY(),"Review overdue",IF(K102-TODAY()&lt;=30,"Due in 30 days","On schedule"))))</f>
        <v/>
      </c>
      <c r="M102" s="37">
        <f>IF(A102="","",COUNTIFS(Tracker!$E:$E,A102,Tracker!$F:$F,B102&amp;"",Tracker!$I:$I,"&lt;&gt;"))</f>
        <v/>
      </c>
      <c r="N102" s="37">
        <f>IF(A102="","",COUNTIFS(Tracker!$E:$E,A102,Tracker!$F:$F,B102&amp;"",Tracker!$O:$O,"Confirmed")+COUNTIFS(Tracker!$E:$E,A102,Tracker!$F:$F,B102&amp;"",Tracker!$O:$O,"Informed"))</f>
        <v/>
      </c>
      <c r="O102" s="44">
        <f>IF(OR(A102="",M102=0),"",N102/M102)</f>
        <v/>
      </c>
      <c r="P102" s="37">
        <f>IF(O102="","",REPT("█",ROUND(O102*10,0))&amp;REPT("░",10-ROUND(O102*10,0)))</f>
        <v/>
      </c>
    </row>
    <row r="103">
      <c r="L103" s="37">
        <f>IF(A103="","",IF(K103="","No review date",IF(K103&lt;TODAY(),"Review overdue",IF(K103-TODAY()&lt;=30,"Due in 30 days","On schedule"))))</f>
        <v/>
      </c>
      <c r="M103" s="37">
        <f>IF(A103="","",COUNTIFS(Tracker!$E:$E,A103,Tracker!$F:$F,B103&amp;"",Tracker!$I:$I,"&lt;&gt;"))</f>
        <v/>
      </c>
      <c r="N103" s="37">
        <f>IF(A103="","",COUNTIFS(Tracker!$E:$E,A103,Tracker!$F:$F,B103&amp;"",Tracker!$O:$O,"Confirmed")+COUNTIFS(Tracker!$E:$E,A103,Tracker!$F:$F,B103&amp;"",Tracker!$O:$O,"Informed"))</f>
        <v/>
      </c>
      <c r="O103" s="44">
        <f>IF(OR(A103="",M103=0),"",N103/M103)</f>
        <v/>
      </c>
      <c r="P103" s="37">
        <f>IF(O103="","",REPT("█",ROUND(O103*10,0))&amp;REPT("░",10-ROUND(O103*10,0)))</f>
        <v/>
      </c>
    </row>
    <row r="104">
      <c r="L104" s="37">
        <f>IF(A104="","",IF(K104="","No review date",IF(K104&lt;TODAY(),"Review overdue",IF(K104-TODAY()&lt;=30,"Due in 30 days","On schedule"))))</f>
        <v/>
      </c>
      <c r="M104" s="37">
        <f>IF(A104="","",COUNTIFS(Tracker!$E:$E,A104,Tracker!$F:$F,B104&amp;"",Tracker!$I:$I,"&lt;&gt;"))</f>
        <v/>
      </c>
      <c r="N104" s="37">
        <f>IF(A104="","",COUNTIFS(Tracker!$E:$E,A104,Tracker!$F:$F,B104&amp;"",Tracker!$O:$O,"Confirmed")+COUNTIFS(Tracker!$E:$E,A104,Tracker!$F:$F,B104&amp;"",Tracker!$O:$O,"Informed"))</f>
        <v/>
      </c>
      <c r="O104" s="44">
        <f>IF(OR(A104="",M104=0),"",N104/M104)</f>
        <v/>
      </c>
      <c r="P104" s="37">
        <f>IF(O104="","",REPT("█",ROUND(O104*10,0))&amp;REPT("░",10-ROUND(O104*10,0)))</f>
        <v/>
      </c>
    </row>
    <row r="105">
      <c r="L105" s="37">
        <f>IF(A105="","",IF(K105="","No review date",IF(K105&lt;TODAY(),"Review overdue",IF(K105-TODAY()&lt;=30,"Due in 30 days","On schedule"))))</f>
        <v/>
      </c>
      <c r="M105" s="37">
        <f>IF(A105="","",COUNTIFS(Tracker!$E:$E,A105,Tracker!$F:$F,B105&amp;"",Tracker!$I:$I,"&lt;&gt;"))</f>
        <v/>
      </c>
      <c r="N105" s="37">
        <f>IF(A105="","",COUNTIFS(Tracker!$E:$E,A105,Tracker!$F:$F,B105&amp;"",Tracker!$O:$O,"Confirmed")+COUNTIFS(Tracker!$E:$E,A105,Tracker!$F:$F,B105&amp;"",Tracker!$O:$O,"Informed"))</f>
        <v/>
      </c>
      <c r="O105" s="44">
        <f>IF(OR(A105="",M105=0),"",N105/M105)</f>
        <v/>
      </c>
      <c r="P105" s="37">
        <f>IF(O105="","",REPT("█",ROUND(O105*10,0))&amp;REPT("░",10-ROUND(O105*10,0)))</f>
        <v/>
      </c>
    </row>
    <row r="106">
      <c r="L106" s="37">
        <f>IF(A106="","",IF(K106="","No review date",IF(K106&lt;TODAY(),"Review overdue",IF(K106-TODAY()&lt;=30,"Due in 30 days","On schedule"))))</f>
        <v/>
      </c>
      <c r="M106" s="37">
        <f>IF(A106="","",COUNTIFS(Tracker!$E:$E,A106,Tracker!$F:$F,B106&amp;"",Tracker!$I:$I,"&lt;&gt;"))</f>
        <v/>
      </c>
      <c r="N106" s="37">
        <f>IF(A106="","",COUNTIFS(Tracker!$E:$E,A106,Tracker!$F:$F,B106&amp;"",Tracker!$O:$O,"Confirmed")+COUNTIFS(Tracker!$E:$E,A106,Tracker!$F:$F,B106&amp;"",Tracker!$O:$O,"Informed"))</f>
        <v/>
      </c>
      <c r="O106" s="44">
        <f>IF(OR(A106="",M106=0),"",N106/M106)</f>
        <v/>
      </c>
      <c r="P106" s="37">
        <f>IF(O106="","",REPT("█",ROUND(O106*10,0))&amp;REPT("░",10-ROUND(O106*10,0)))</f>
        <v/>
      </c>
    </row>
    <row r="107">
      <c r="L107" s="37">
        <f>IF(A107="","",IF(K107="","No review date",IF(K107&lt;TODAY(),"Review overdue",IF(K107-TODAY()&lt;=30,"Due in 30 days","On schedule"))))</f>
        <v/>
      </c>
      <c r="M107" s="37">
        <f>IF(A107="","",COUNTIFS(Tracker!$E:$E,A107,Tracker!$F:$F,B107&amp;"",Tracker!$I:$I,"&lt;&gt;"))</f>
        <v/>
      </c>
      <c r="N107" s="37">
        <f>IF(A107="","",COUNTIFS(Tracker!$E:$E,A107,Tracker!$F:$F,B107&amp;"",Tracker!$O:$O,"Confirmed")+COUNTIFS(Tracker!$E:$E,A107,Tracker!$F:$F,B107&amp;"",Tracker!$O:$O,"Informed"))</f>
        <v/>
      </c>
      <c r="O107" s="44">
        <f>IF(OR(A107="",M107=0),"",N107/M107)</f>
        <v/>
      </c>
      <c r="P107" s="37">
        <f>IF(O107="","",REPT("█",ROUND(O107*10,0))&amp;REPT("░",10-ROUND(O107*10,0)))</f>
        <v/>
      </c>
    </row>
    <row r="108">
      <c r="L108" s="37">
        <f>IF(A108="","",IF(K108="","No review date",IF(K108&lt;TODAY(),"Review overdue",IF(K108-TODAY()&lt;=30,"Due in 30 days","On schedule"))))</f>
        <v/>
      </c>
      <c r="M108" s="37">
        <f>IF(A108="","",COUNTIFS(Tracker!$E:$E,A108,Tracker!$F:$F,B108&amp;"",Tracker!$I:$I,"&lt;&gt;"))</f>
        <v/>
      </c>
      <c r="N108" s="37">
        <f>IF(A108="","",COUNTIFS(Tracker!$E:$E,A108,Tracker!$F:$F,B108&amp;"",Tracker!$O:$O,"Confirmed")+COUNTIFS(Tracker!$E:$E,A108,Tracker!$F:$F,B108&amp;"",Tracker!$O:$O,"Informed"))</f>
        <v/>
      </c>
      <c r="O108" s="44">
        <f>IF(OR(A108="",M108=0),"",N108/M108)</f>
        <v/>
      </c>
      <c r="P108" s="37">
        <f>IF(O108="","",REPT("█",ROUND(O108*10,0))&amp;REPT("░",10-ROUND(O108*10,0)))</f>
        <v/>
      </c>
    </row>
    <row r="109">
      <c r="L109" s="37">
        <f>IF(A109="","",IF(K109="","No review date",IF(K109&lt;TODAY(),"Review overdue",IF(K109-TODAY()&lt;=30,"Due in 30 days","On schedule"))))</f>
        <v/>
      </c>
      <c r="M109" s="37">
        <f>IF(A109="","",COUNTIFS(Tracker!$E:$E,A109,Tracker!$F:$F,B109&amp;"",Tracker!$I:$I,"&lt;&gt;"))</f>
        <v/>
      </c>
      <c r="N109" s="37">
        <f>IF(A109="","",COUNTIFS(Tracker!$E:$E,A109,Tracker!$F:$F,B109&amp;"",Tracker!$O:$O,"Confirmed")+COUNTIFS(Tracker!$E:$E,A109,Tracker!$F:$F,B109&amp;"",Tracker!$O:$O,"Informed"))</f>
        <v/>
      </c>
      <c r="O109" s="44">
        <f>IF(OR(A109="",M109=0),"",N109/M109)</f>
        <v/>
      </c>
      <c r="P109" s="37">
        <f>IF(O109="","",REPT("█",ROUND(O109*10,0))&amp;REPT("░",10-ROUND(O109*10,0)))</f>
        <v/>
      </c>
    </row>
    <row r="110">
      <c r="L110" s="37">
        <f>IF(A110="","",IF(K110="","No review date",IF(K110&lt;TODAY(),"Review overdue",IF(K110-TODAY()&lt;=30,"Due in 30 days","On schedule"))))</f>
        <v/>
      </c>
      <c r="M110" s="37">
        <f>IF(A110="","",COUNTIFS(Tracker!$E:$E,A110,Tracker!$F:$F,B110&amp;"",Tracker!$I:$I,"&lt;&gt;"))</f>
        <v/>
      </c>
      <c r="N110" s="37">
        <f>IF(A110="","",COUNTIFS(Tracker!$E:$E,A110,Tracker!$F:$F,B110&amp;"",Tracker!$O:$O,"Confirmed")+COUNTIFS(Tracker!$E:$E,A110,Tracker!$F:$F,B110&amp;"",Tracker!$O:$O,"Informed"))</f>
        <v/>
      </c>
      <c r="O110" s="44">
        <f>IF(OR(A110="",M110=0),"",N110/M110)</f>
        <v/>
      </c>
      <c r="P110" s="37">
        <f>IF(O110="","",REPT("█",ROUND(O110*10,0))&amp;REPT("░",10-ROUND(O110*10,0)))</f>
        <v/>
      </c>
    </row>
    <row r="111">
      <c r="L111" s="37">
        <f>IF(A111="","",IF(K111="","No review date",IF(K111&lt;TODAY(),"Review overdue",IF(K111-TODAY()&lt;=30,"Due in 30 days","On schedule"))))</f>
        <v/>
      </c>
      <c r="M111" s="37">
        <f>IF(A111="","",COUNTIFS(Tracker!$E:$E,A111,Tracker!$F:$F,B111&amp;"",Tracker!$I:$I,"&lt;&gt;"))</f>
        <v/>
      </c>
      <c r="N111" s="37">
        <f>IF(A111="","",COUNTIFS(Tracker!$E:$E,A111,Tracker!$F:$F,B111&amp;"",Tracker!$O:$O,"Confirmed")+COUNTIFS(Tracker!$E:$E,A111,Tracker!$F:$F,B111&amp;"",Tracker!$O:$O,"Informed"))</f>
        <v/>
      </c>
      <c r="O111" s="44">
        <f>IF(OR(A111="",M111=0),"",N111/M111)</f>
        <v/>
      </c>
      <c r="P111" s="37">
        <f>IF(O111="","",REPT("█",ROUND(O111*10,0))&amp;REPT("░",10-ROUND(O111*10,0)))</f>
        <v/>
      </c>
    </row>
    <row r="112">
      <c r="L112" s="37">
        <f>IF(A112="","",IF(K112="","No review date",IF(K112&lt;TODAY(),"Review overdue",IF(K112-TODAY()&lt;=30,"Due in 30 days","On schedule"))))</f>
        <v/>
      </c>
      <c r="M112" s="37">
        <f>IF(A112="","",COUNTIFS(Tracker!$E:$E,A112,Tracker!$F:$F,B112&amp;"",Tracker!$I:$I,"&lt;&gt;"))</f>
        <v/>
      </c>
      <c r="N112" s="37">
        <f>IF(A112="","",COUNTIFS(Tracker!$E:$E,A112,Tracker!$F:$F,B112&amp;"",Tracker!$O:$O,"Confirmed")+COUNTIFS(Tracker!$E:$E,A112,Tracker!$F:$F,B112&amp;"",Tracker!$O:$O,"Informed"))</f>
        <v/>
      </c>
      <c r="O112" s="44">
        <f>IF(OR(A112="",M112=0),"",N112/M112)</f>
        <v/>
      </c>
      <c r="P112" s="37">
        <f>IF(O112="","",REPT("█",ROUND(O112*10,0))&amp;REPT("░",10-ROUND(O112*10,0)))</f>
        <v/>
      </c>
    </row>
    <row r="113">
      <c r="L113" s="37">
        <f>IF(A113="","",IF(K113="","No review date",IF(K113&lt;TODAY(),"Review overdue",IF(K113-TODAY()&lt;=30,"Due in 30 days","On schedule"))))</f>
        <v/>
      </c>
      <c r="M113" s="37">
        <f>IF(A113="","",COUNTIFS(Tracker!$E:$E,A113,Tracker!$F:$F,B113&amp;"",Tracker!$I:$I,"&lt;&gt;"))</f>
        <v/>
      </c>
      <c r="N113" s="37">
        <f>IF(A113="","",COUNTIFS(Tracker!$E:$E,A113,Tracker!$F:$F,B113&amp;"",Tracker!$O:$O,"Confirmed")+COUNTIFS(Tracker!$E:$E,A113,Tracker!$F:$F,B113&amp;"",Tracker!$O:$O,"Informed"))</f>
        <v/>
      </c>
      <c r="O113" s="44">
        <f>IF(OR(A113="",M113=0),"",N113/M113)</f>
        <v/>
      </c>
      <c r="P113" s="37">
        <f>IF(O113="","",REPT("█",ROUND(O113*10,0))&amp;REPT("░",10-ROUND(O113*10,0)))</f>
        <v/>
      </c>
    </row>
    <row r="114">
      <c r="L114" s="37">
        <f>IF(A114="","",IF(K114="","No review date",IF(K114&lt;TODAY(),"Review overdue",IF(K114-TODAY()&lt;=30,"Due in 30 days","On schedule"))))</f>
        <v/>
      </c>
      <c r="M114" s="37">
        <f>IF(A114="","",COUNTIFS(Tracker!$E:$E,A114,Tracker!$F:$F,B114&amp;"",Tracker!$I:$I,"&lt;&gt;"))</f>
        <v/>
      </c>
      <c r="N114" s="37">
        <f>IF(A114="","",COUNTIFS(Tracker!$E:$E,A114,Tracker!$F:$F,B114&amp;"",Tracker!$O:$O,"Confirmed")+COUNTIFS(Tracker!$E:$E,A114,Tracker!$F:$F,B114&amp;"",Tracker!$O:$O,"Informed"))</f>
        <v/>
      </c>
      <c r="O114" s="44">
        <f>IF(OR(A114="",M114=0),"",N114/M114)</f>
        <v/>
      </c>
      <c r="P114" s="37">
        <f>IF(O114="","",REPT("█",ROUND(O114*10,0))&amp;REPT("░",10-ROUND(O114*10,0)))</f>
        <v/>
      </c>
    </row>
    <row r="115">
      <c r="L115" s="37">
        <f>IF(A115="","",IF(K115="","No review date",IF(K115&lt;TODAY(),"Review overdue",IF(K115-TODAY()&lt;=30,"Due in 30 days","On schedule"))))</f>
        <v/>
      </c>
      <c r="M115" s="37">
        <f>IF(A115="","",COUNTIFS(Tracker!$E:$E,A115,Tracker!$F:$F,B115&amp;"",Tracker!$I:$I,"&lt;&gt;"))</f>
        <v/>
      </c>
      <c r="N115" s="37">
        <f>IF(A115="","",COUNTIFS(Tracker!$E:$E,A115,Tracker!$F:$F,B115&amp;"",Tracker!$O:$O,"Confirmed")+COUNTIFS(Tracker!$E:$E,A115,Tracker!$F:$F,B115&amp;"",Tracker!$O:$O,"Informed"))</f>
        <v/>
      </c>
      <c r="O115" s="44">
        <f>IF(OR(A115="",M115=0),"",N115/M115)</f>
        <v/>
      </c>
      <c r="P115" s="37">
        <f>IF(O115="","",REPT("█",ROUND(O115*10,0))&amp;REPT("░",10-ROUND(O115*10,0)))</f>
        <v/>
      </c>
    </row>
    <row r="116">
      <c r="L116" s="37">
        <f>IF(A116="","",IF(K116="","No review date",IF(K116&lt;TODAY(),"Review overdue",IF(K116-TODAY()&lt;=30,"Due in 30 days","On schedule"))))</f>
        <v/>
      </c>
      <c r="M116" s="37">
        <f>IF(A116="","",COUNTIFS(Tracker!$E:$E,A116,Tracker!$F:$F,B116&amp;"",Tracker!$I:$I,"&lt;&gt;"))</f>
        <v/>
      </c>
      <c r="N116" s="37">
        <f>IF(A116="","",COUNTIFS(Tracker!$E:$E,A116,Tracker!$F:$F,B116&amp;"",Tracker!$O:$O,"Confirmed")+COUNTIFS(Tracker!$E:$E,A116,Tracker!$F:$F,B116&amp;"",Tracker!$O:$O,"Informed"))</f>
        <v/>
      </c>
      <c r="O116" s="44">
        <f>IF(OR(A116="",M116=0),"",N116/M116)</f>
        <v/>
      </c>
      <c r="P116" s="37">
        <f>IF(O116="","",REPT("█",ROUND(O116*10,0))&amp;REPT("░",10-ROUND(O116*10,0)))</f>
        <v/>
      </c>
    </row>
    <row r="117">
      <c r="L117" s="37">
        <f>IF(A117="","",IF(K117="","No review date",IF(K117&lt;TODAY(),"Review overdue",IF(K117-TODAY()&lt;=30,"Due in 30 days","On schedule"))))</f>
        <v/>
      </c>
      <c r="M117" s="37">
        <f>IF(A117="","",COUNTIFS(Tracker!$E:$E,A117,Tracker!$F:$F,B117&amp;"",Tracker!$I:$I,"&lt;&gt;"))</f>
        <v/>
      </c>
      <c r="N117" s="37">
        <f>IF(A117="","",COUNTIFS(Tracker!$E:$E,A117,Tracker!$F:$F,B117&amp;"",Tracker!$O:$O,"Confirmed")+COUNTIFS(Tracker!$E:$E,A117,Tracker!$F:$F,B117&amp;"",Tracker!$O:$O,"Informed"))</f>
        <v/>
      </c>
      <c r="O117" s="44">
        <f>IF(OR(A117="",M117=0),"",N117/M117)</f>
        <v/>
      </c>
      <c r="P117" s="37">
        <f>IF(O117="","",REPT("█",ROUND(O117*10,0))&amp;REPT("░",10-ROUND(O117*10,0)))</f>
        <v/>
      </c>
    </row>
    <row r="118">
      <c r="L118" s="37">
        <f>IF(A118="","",IF(K118="","No review date",IF(K118&lt;TODAY(),"Review overdue",IF(K118-TODAY()&lt;=30,"Due in 30 days","On schedule"))))</f>
        <v/>
      </c>
      <c r="M118" s="37">
        <f>IF(A118="","",COUNTIFS(Tracker!$E:$E,A118,Tracker!$F:$F,B118&amp;"",Tracker!$I:$I,"&lt;&gt;"))</f>
        <v/>
      </c>
      <c r="N118" s="37">
        <f>IF(A118="","",COUNTIFS(Tracker!$E:$E,A118,Tracker!$F:$F,B118&amp;"",Tracker!$O:$O,"Confirmed")+COUNTIFS(Tracker!$E:$E,A118,Tracker!$F:$F,B118&amp;"",Tracker!$O:$O,"Informed"))</f>
        <v/>
      </c>
      <c r="O118" s="44">
        <f>IF(OR(A118="",M118=0),"",N118/M118)</f>
        <v/>
      </c>
      <c r="P118" s="37">
        <f>IF(O118="","",REPT("█",ROUND(O118*10,0))&amp;REPT("░",10-ROUND(O118*10,0)))</f>
        <v/>
      </c>
    </row>
    <row r="119">
      <c r="L119" s="37">
        <f>IF(A119="","",IF(K119="","No review date",IF(K119&lt;TODAY(),"Review overdue",IF(K119-TODAY()&lt;=30,"Due in 30 days","On schedule"))))</f>
        <v/>
      </c>
      <c r="M119" s="37">
        <f>IF(A119="","",COUNTIFS(Tracker!$E:$E,A119,Tracker!$F:$F,B119&amp;"",Tracker!$I:$I,"&lt;&gt;"))</f>
        <v/>
      </c>
      <c r="N119" s="37">
        <f>IF(A119="","",COUNTIFS(Tracker!$E:$E,A119,Tracker!$F:$F,B119&amp;"",Tracker!$O:$O,"Confirmed")+COUNTIFS(Tracker!$E:$E,A119,Tracker!$F:$F,B119&amp;"",Tracker!$O:$O,"Informed"))</f>
        <v/>
      </c>
      <c r="O119" s="44">
        <f>IF(OR(A119="",M119=0),"",N119/M119)</f>
        <v/>
      </c>
      <c r="P119" s="37">
        <f>IF(O119="","",REPT("█",ROUND(O119*10,0))&amp;REPT("░",10-ROUND(O119*10,0)))</f>
        <v/>
      </c>
    </row>
    <row r="120">
      <c r="L120" s="37">
        <f>IF(A120="","",IF(K120="","No review date",IF(K120&lt;TODAY(),"Review overdue",IF(K120-TODAY()&lt;=30,"Due in 30 days","On schedule"))))</f>
        <v/>
      </c>
      <c r="M120" s="37">
        <f>IF(A120="","",COUNTIFS(Tracker!$E:$E,A120,Tracker!$F:$F,B120&amp;"",Tracker!$I:$I,"&lt;&gt;"))</f>
        <v/>
      </c>
      <c r="N120" s="37">
        <f>IF(A120="","",COUNTIFS(Tracker!$E:$E,A120,Tracker!$F:$F,B120&amp;"",Tracker!$O:$O,"Confirmed")+COUNTIFS(Tracker!$E:$E,A120,Tracker!$F:$F,B120&amp;"",Tracker!$O:$O,"Informed"))</f>
        <v/>
      </c>
      <c r="O120" s="44">
        <f>IF(OR(A120="",M120=0),"",N120/M120)</f>
        <v/>
      </c>
      <c r="P120" s="37">
        <f>IF(O120="","",REPT("█",ROUND(O120*10,0))&amp;REPT("░",10-ROUND(O120*10,0)))</f>
        <v/>
      </c>
    </row>
    <row r="121">
      <c r="L121" s="37">
        <f>IF(A121="","",IF(K121="","No review date",IF(K121&lt;TODAY(),"Review overdue",IF(K121-TODAY()&lt;=30,"Due in 30 days","On schedule"))))</f>
        <v/>
      </c>
      <c r="M121" s="37">
        <f>IF(A121="","",COUNTIFS(Tracker!$E:$E,A121,Tracker!$F:$F,B121&amp;"",Tracker!$I:$I,"&lt;&gt;"))</f>
        <v/>
      </c>
      <c r="N121" s="37">
        <f>IF(A121="","",COUNTIFS(Tracker!$E:$E,A121,Tracker!$F:$F,B121&amp;"",Tracker!$O:$O,"Confirmed")+COUNTIFS(Tracker!$E:$E,A121,Tracker!$F:$F,B121&amp;"",Tracker!$O:$O,"Informed"))</f>
        <v/>
      </c>
      <c r="O121" s="44">
        <f>IF(OR(A121="",M121=0),"",N121/M121)</f>
        <v/>
      </c>
      <c r="P121" s="37">
        <f>IF(O121="","",REPT("█",ROUND(O121*10,0))&amp;REPT("░",10-ROUND(O121*10,0)))</f>
        <v/>
      </c>
    </row>
    <row r="122">
      <c r="L122" s="37">
        <f>IF(A122="","",IF(K122="","No review date",IF(K122&lt;TODAY(),"Review overdue",IF(K122-TODAY()&lt;=30,"Due in 30 days","On schedule"))))</f>
        <v/>
      </c>
      <c r="M122" s="37">
        <f>IF(A122="","",COUNTIFS(Tracker!$E:$E,A122,Tracker!$F:$F,B122&amp;"",Tracker!$I:$I,"&lt;&gt;"))</f>
        <v/>
      </c>
      <c r="N122" s="37">
        <f>IF(A122="","",COUNTIFS(Tracker!$E:$E,A122,Tracker!$F:$F,B122&amp;"",Tracker!$O:$O,"Confirmed")+COUNTIFS(Tracker!$E:$E,A122,Tracker!$F:$F,B122&amp;"",Tracker!$O:$O,"Informed"))</f>
        <v/>
      </c>
      <c r="O122" s="44">
        <f>IF(OR(A122="",M122=0),"",N122/M122)</f>
        <v/>
      </c>
      <c r="P122" s="37">
        <f>IF(O122="","",REPT("█",ROUND(O122*10,0))&amp;REPT("░",10-ROUND(O122*10,0)))</f>
        <v/>
      </c>
    </row>
    <row r="123">
      <c r="L123" s="37">
        <f>IF(A123="","",IF(K123="","No review date",IF(K123&lt;TODAY(),"Review overdue",IF(K123-TODAY()&lt;=30,"Due in 30 days","On schedule"))))</f>
        <v/>
      </c>
      <c r="M123" s="37">
        <f>IF(A123="","",COUNTIFS(Tracker!$E:$E,A123,Tracker!$F:$F,B123&amp;"",Tracker!$I:$I,"&lt;&gt;"))</f>
        <v/>
      </c>
      <c r="N123" s="37">
        <f>IF(A123="","",COUNTIFS(Tracker!$E:$E,A123,Tracker!$F:$F,B123&amp;"",Tracker!$O:$O,"Confirmed")+COUNTIFS(Tracker!$E:$E,A123,Tracker!$F:$F,B123&amp;"",Tracker!$O:$O,"Informed"))</f>
        <v/>
      </c>
      <c r="O123" s="44">
        <f>IF(OR(A123="",M123=0),"",N123/M123)</f>
        <v/>
      </c>
      <c r="P123" s="37">
        <f>IF(O123="","",REPT("█",ROUND(O123*10,0))&amp;REPT("░",10-ROUND(O123*10,0)))</f>
        <v/>
      </c>
    </row>
    <row r="124">
      <c r="L124" s="37">
        <f>IF(A124="","",IF(K124="","No review date",IF(K124&lt;TODAY(),"Review overdue",IF(K124-TODAY()&lt;=30,"Due in 30 days","On schedule"))))</f>
        <v/>
      </c>
      <c r="M124" s="37">
        <f>IF(A124="","",COUNTIFS(Tracker!$E:$E,A124,Tracker!$F:$F,B124&amp;"",Tracker!$I:$I,"&lt;&gt;"))</f>
        <v/>
      </c>
      <c r="N124" s="37">
        <f>IF(A124="","",COUNTIFS(Tracker!$E:$E,A124,Tracker!$F:$F,B124&amp;"",Tracker!$O:$O,"Confirmed")+COUNTIFS(Tracker!$E:$E,A124,Tracker!$F:$F,B124&amp;"",Tracker!$O:$O,"Informed"))</f>
        <v/>
      </c>
      <c r="O124" s="44">
        <f>IF(OR(A124="",M124=0),"",N124/M124)</f>
        <v/>
      </c>
      <c r="P124" s="37">
        <f>IF(O124="","",REPT("█",ROUND(O124*10,0))&amp;REPT("░",10-ROUND(O124*10,0)))</f>
        <v/>
      </c>
    </row>
    <row r="125">
      <c r="L125" s="37">
        <f>IF(A125="","",IF(K125="","No review date",IF(K125&lt;TODAY(),"Review overdue",IF(K125-TODAY()&lt;=30,"Due in 30 days","On schedule"))))</f>
        <v/>
      </c>
      <c r="M125" s="37">
        <f>IF(A125="","",COUNTIFS(Tracker!$E:$E,A125,Tracker!$F:$F,B125&amp;"",Tracker!$I:$I,"&lt;&gt;"))</f>
        <v/>
      </c>
      <c r="N125" s="37">
        <f>IF(A125="","",COUNTIFS(Tracker!$E:$E,A125,Tracker!$F:$F,B125&amp;"",Tracker!$O:$O,"Confirmed")+COUNTIFS(Tracker!$E:$E,A125,Tracker!$F:$F,B125&amp;"",Tracker!$O:$O,"Informed"))</f>
        <v/>
      </c>
      <c r="O125" s="44">
        <f>IF(OR(A125="",M125=0),"",N125/M125)</f>
        <v/>
      </c>
      <c r="P125" s="37">
        <f>IF(O125="","",REPT("█",ROUND(O125*10,0))&amp;REPT("░",10-ROUND(O125*10,0)))</f>
        <v/>
      </c>
    </row>
    <row r="126">
      <c r="L126" s="37">
        <f>IF(A126="","",IF(K126="","No review date",IF(K126&lt;TODAY(),"Review overdue",IF(K126-TODAY()&lt;=30,"Due in 30 days","On schedule"))))</f>
        <v/>
      </c>
      <c r="M126" s="37">
        <f>IF(A126="","",COUNTIFS(Tracker!$E:$E,A126,Tracker!$F:$F,B126&amp;"",Tracker!$I:$I,"&lt;&gt;"))</f>
        <v/>
      </c>
      <c r="N126" s="37">
        <f>IF(A126="","",COUNTIFS(Tracker!$E:$E,A126,Tracker!$F:$F,B126&amp;"",Tracker!$O:$O,"Confirmed")+COUNTIFS(Tracker!$E:$E,A126,Tracker!$F:$F,B126&amp;"",Tracker!$O:$O,"Informed"))</f>
        <v/>
      </c>
      <c r="O126" s="44">
        <f>IF(OR(A126="",M126=0),"",N126/M126)</f>
        <v/>
      </c>
      <c r="P126" s="37">
        <f>IF(O126="","",REPT("█",ROUND(O126*10,0))&amp;REPT("░",10-ROUND(O126*10,0)))</f>
        <v/>
      </c>
    </row>
    <row r="127">
      <c r="L127" s="37">
        <f>IF(A127="","",IF(K127="","No review date",IF(K127&lt;TODAY(),"Review overdue",IF(K127-TODAY()&lt;=30,"Due in 30 days","On schedule"))))</f>
        <v/>
      </c>
      <c r="M127" s="37">
        <f>IF(A127="","",COUNTIFS(Tracker!$E:$E,A127,Tracker!$F:$F,B127&amp;"",Tracker!$I:$I,"&lt;&gt;"))</f>
        <v/>
      </c>
      <c r="N127" s="37">
        <f>IF(A127="","",COUNTIFS(Tracker!$E:$E,A127,Tracker!$F:$F,B127&amp;"",Tracker!$O:$O,"Confirmed")+COUNTIFS(Tracker!$E:$E,A127,Tracker!$F:$F,B127&amp;"",Tracker!$O:$O,"Informed"))</f>
        <v/>
      </c>
      <c r="O127" s="44">
        <f>IF(OR(A127="",M127=0),"",N127/M127)</f>
        <v/>
      </c>
      <c r="P127" s="37">
        <f>IF(O127="","",REPT("█",ROUND(O127*10,0))&amp;REPT("░",10-ROUND(O127*10,0)))</f>
        <v/>
      </c>
    </row>
    <row r="128">
      <c r="L128" s="37">
        <f>IF(A128="","",IF(K128="","No review date",IF(K128&lt;TODAY(),"Review overdue",IF(K128-TODAY()&lt;=30,"Due in 30 days","On schedule"))))</f>
        <v/>
      </c>
      <c r="M128" s="37">
        <f>IF(A128="","",COUNTIFS(Tracker!$E:$E,A128,Tracker!$F:$F,B128&amp;"",Tracker!$I:$I,"&lt;&gt;"))</f>
        <v/>
      </c>
      <c r="N128" s="37">
        <f>IF(A128="","",COUNTIFS(Tracker!$E:$E,A128,Tracker!$F:$F,B128&amp;"",Tracker!$O:$O,"Confirmed")+COUNTIFS(Tracker!$E:$E,A128,Tracker!$F:$F,B128&amp;"",Tracker!$O:$O,"Informed"))</f>
        <v/>
      </c>
      <c r="O128" s="44">
        <f>IF(OR(A128="",M128=0),"",N128/M128)</f>
        <v/>
      </c>
      <c r="P128" s="37">
        <f>IF(O128="","",REPT("█",ROUND(O128*10,0))&amp;REPT("░",10-ROUND(O128*10,0)))</f>
        <v/>
      </c>
    </row>
    <row r="129">
      <c r="L129" s="37">
        <f>IF(A129="","",IF(K129="","No review date",IF(K129&lt;TODAY(),"Review overdue",IF(K129-TODAY()&lt;=30,"Due in 30 days","On schedule"))))</f>
        <v/>
      </c>
      <c r="M129" s="37">
        <f>IF(A129="","",COUNTIFS(Tracker!$E:$E,A129,Tracker!$F:$F,B129&amp;"",Tracker!$I:$I,"&lt;&gt;"))</f>
        <v/>
      </c>
      <c r="N129" s="37">
        <f>IF(A129="","",COUNTIFS(Tracker!$E:$E,A129,Tracker!$F:$F,B129&amp;"",Tracker!$O:$O,"Confirmed")+COUNTIFS(Tracker!$E:$E,A129,Tracker!$F:$F,B129&amp;"",Tracker!$O:$O,"Informed"))</f>
        <v/>
      </c>
      <c r="O129" s="44">
        <f>IF(OR(A129="",M129=0),"",N129/M129)</f>
        <v/>
      </c>
      <c r="P129" s="37">
        <f>IF(O129="","",REPT("█",ROUND(O129*10,0))&amp;REPT("░",10-ROUND(O129*10,0)))</f>
        <v/>
      </c>
    </row>
    <row r="130">
      <c r="L130" s="37">
        <f>IF(A130="","",IF(K130="","No review date",IF(K130&lt;TODAY(),"Review overdue",IF(K130-TODAY()&lt;=30,"Due in 30 days","On schedule"))))</f>
        <v/>
      </c>
      <c r="M130" s="37">
        <f>IF(A130="","",COUNTIFS(Tracker!$E:$E,A130,Tracker!$F:$F,B130&amp;"",Tracker!$I:$I,"&lt;&gt;"))</f>
        <v/>
      </c>
      <c r="N130" s="37">
        <f>IF(A130="","",COUNTIFS(Tracker!$E:$E,A130,Tracker!$F:$F,B130&amp;"",Tracker!$O:$O,"Confirmed")+COUNTIFS(Tracker!$E:$E,A130,Tracker!$F:$F,B130&amp;"",Tracker!$O:$O,"Informed"))</f>
        <v/>
      </c>
      <c r="O130" s="44">
        <f>IF(OR(A130="",M130=0),"",N130/M130)</f>
        <v/>
      </c>
      <c r="P130" s="37">
        <f>IF(O130="","",REPT("█",ROUND(O130*10,0))&amp;REPT("░",10-ROUND(O130*10,0)))</f>
        <v/>
      </c>
    </row>
    <row r="131">
      <c r="L131" s="37">
        <f>IF(A131="","",IF(K131="","No review date",IF(K131&lt;TODAY(),"Review overdue",IF(K131-TODAY()&lt;=30,"Due in 30 days","On schedule"))))</f>
        <v/>
      </c>
      <c r="M131" s="37">
        <f>IF(A131="","",COUNTIFS(Tracker!$E:$E,A131,Tracker!$F:$F,B131&amp;"",Tracker!$I:$I,"&lt;&gt;"))</f>
        <v/>
      </c>
      <c r="N131" s="37">
        <f>IF(A131="","",COUNTIFS(Tracker!$E:$E,A131,Tracker!$F:$F,B131&amp;"",Tracker!$O:$O,"Confirmed")+COUNTIFS(Tracker!$E:$E,A131,Tracker!$F:$F,B131&amp;"",Tracker!$O:$O,"Informed"))</f>
        <v/>
      </c>
      <c r="O131" s="44">
        <f>IF(OR(A131="",M131=0),"",N131/M131)</f>
        <v/>
      </c>
      <c r="P131" s="37">
        <f>IF(O131="","",REPT("█",ROUND(O131*10,0))&amp;REPT("░",10-ROUND(O131*10,0)))</f>
        <v/>
      </c>
    </row>
    <row r="132">
      <c r="L132" s="37">
        <f>IF(A132="","",IF(K132="","No review date",IF(K132&lt;TODAY(),"Review overdue",IF(K132-TODAY()&lt;=30,"Due in 30 days","On schedule"))))</f>
        <v/>
      </c>
      <c r="M132" s="37">
        <f>IF(A132="","",COUNTIFS(Tracker!$E:$E,A132,Tracker!$F:$F,B132&amp;"",Tracker!$I:$I,"&lt;&gt;"))</f>
        <v/>
      </c>
      <c r="N132" s="37">
        <f>IF(A132="","",COUNTIFS(Tracker!$E:$E,A132,Tracker!$F:$F,B132&amp;"",Tracker!$O:$O,"Confirmed")+COUNTIFS(Tracker!$E:$E,A132,Tracker!$F:$F,B132&amp;"",Tracker!$O:$O,"Informed"))</f>
        <v/>
      </c>
      <c r="O132" s="44">
        <f>IF(OR(A132="",M132=0),"",N132/M132)</f>
        <v/>
      </c>
      <c r="P132" s="37">
        <f>IF(O132="","",REPT("█",ROUND(O132*10,0))&amp;REPT("░",10-ROUND(O132*10,0)))</f>
        <v/>
      </c>
    </row>
    <row r="133">
      <c r="L133" s="37">
        <f>IF(A133="","",IF(K133="","No review date",IF(K133&lt;TODAY(),"Review overdue",IF(K133-TODAY()&lt;=30,"Due in 30 days","On schedule"))))</f>
        <v/>
      </c>
      <c r="M133" s="37">
        <f>IF(A133="","",COUNTIFS(Tracker!$E:$E,A133,Tracker!$F:$F,B133&amp;"",Tracker!$I:$I,"&lt;&gt;"))</f>
        <v/>
      </c>
      <c r="N133" s="37">
        <f>IF(A133="","",COUNTIFS(Tracker!$E:$E,A133,Tracker!$F:$F,B133&amp;"",Tracker!$O:$O,"Confirmed")+COUNTIFS(Tracker!$E:$E,A133,Tracker!$F:$F,B133&amp;"",Tracker!$O:$O,"Informed"))</f>
        <v/>
      </c>
      <c r="O133" s="44">
        <f>IF(OR(A133="",M133=0),"",N133/M133)</f>
        <v/>
      </c>
      <c r="P133" s="37">
        <f>IF(O133="","",REPT("█",ROUND(O133*10,0))&amp;REPT("░",10-ROUND(O133*10,0)))</f>
        <v/>
      </c>
    </row>
    <row r="134">
      <c r="L134" s="37">
        <f>IF(A134="","",IF(K134="","No review date",IF(K134&lt;TODAY(),"Review overdue",IF(K134-TODAY()&lt;=30,"Due in 30 days","On schedule"))))</f>
        <v/>
      </c>
      <c r="M134" s="37">
        <f>IF(A134="","",COUNTIFS(Tracker!$E:$E,A134,Tracker!$F:$F,B134&amp;"",Tracker!$I:$I,"&lt;&gt;"))</f>
        <v/>
      </c>
      <c r="N134" s="37">
        <f>IF(A134="","",COUNTIFS(Tracker!$E:$E,A134,Tracker!$F:$F,B134&amp;"",Tracker!$O:$O,"Confirmed")+COUNTIFS(Tracker!$E:$E,A134,Tracker!$F:$F,B134&amp;"",Tracker!$O:$O,"Informed"))</f>
        <v/>
      </c>
      <c r="O134" s="44">
        <f>IF(OR(A134="",M134=0),"",N134/M134)</f>
        <v/>
      </c>
      <c r="P134" s="37">
        <f>IF(O134="","",REPT("█",ROUND(O134*10,0))&amp;REPT("░",10-ROUND(O134*10,0)))</f>
        <v/>
      </c>
    </row>
    <row r="135">
      <c r="L135" s="37">
        <f>IF(A135="","",IF(K135="","No review date",IF(K135&lt;TODAY(),"Review overdue",IF(K135-TODAY()&lt;=30,"Due in 30 days","On schedule"))))</f>
        <v/>
      </c>
      <c r="M135" s="37">
        <f>IF(A135="","",COUNTIFS(Tracker!$E:$E,A135,Tracker!$F:$F,B135&amp;"",Tracker!$I:$I,"&lt;&gt;"))</f>
        <v/>
      </c>
      <c r="N135" s="37">
        <f>IF(A135="","",COUNTIFS(Tracker!$E:$E,A135,Tracker!$F:$F,B135&amp;"",Tracker!$O:$O,"Confirmed")+COUNTIFS(Tracker!$E:$E,A135,Tracker!$F:$F,B135&amp;"",Tracker!$O:$O,"Informed"))</f>
        <v/>
      </c>
      <c r="O135" s="44">
        <f>IF(OR(A135="",M135=0),"",N135/M135)</f>
        <v/>
      </c>
      <c r="P135" s="37">
        <f>IF(O135="","",REPT("█",ROUND(O135*10,0))&amp;REPT("░",10-ROUND(O135*10,0)))</f>
        <v/>
      </c>
    </row>
    <row r="136">
      <c r="L136" s="37">
        <f>IF(A136="","",IF(K136="","No review date",IF(K136&lt;TODAY(),"Review overdue",IF(K136-TODAY()&lt;=30,"Due in 30 days","On schedule"))))</f>
        <v/>
      </c>
      <c r="M136" s="37">
        <f>IF(A136="","",COUNTIFS(Tracker!$E:$E,A136,Tracker!$F:$F,B136&amp;"",Tracker!$I:$I,"&lt;&gt;"))</f>
        <v/>
      </c>
      <c r="N136" s="37">
        <f>IF(A136="","",COUNTIFS(Tracker!$E:$E,A136,Tracker!$F:$F,B136&amp;"",Tracker!$O:$O,"Confirmed")+COUNTIFS(Tracker!$E:$E,A136,Tracker!$F:$F,B136&amp;"",Tracker!$O:$O,"Informed"))</f>
        <v/>
      </c>
      <c r="O136" s="44">
        <f>IF(OR(A136="",M136=0),"",N136/M136)</f>
        <v/>
      </c>
      <c r="P136" s="37">
        <f>IF(O136="","",REPT("█",ROUND(O136*10,0))&amp;REPT("░",10-ROUND(O136*10,0)))</f>
        <v/>
      </c>
    </row>
    <row r="137">
      <c r="L137" s="37">
        <f>IF(A137="","",IF(K137="","No review date",IF(K137&lt;TODAY(),"Review overdue",IF(K137-TODAY()&lt;=30,"Due in 30 days","On schedule"))))</f>
        <v/>
      </c>
      <c r="M137" s="37">
        <f>IF(A137="","",COUNTIFS(Tracker!$E:$E,A137,Tracker!$F:$F,B137&amp;"",Tracker!$I:$I,"&lt;&gt;"))</f>
        <v/>
      </c>
      <c r="N137" s="37">
        <f>IF(A137="","",COUNTIFS(Tracker!$E:$E,A137,Tracker!$F:$F,B137&amp;"",Tracker!$O:$O,"Confirmed")+COUNTIFS(Tracker!$E:$E,A137,Tracker!$F:$F,B137&amp;"",Tracker!$O:$O,"Informed"))</f>
        <v/>
      </c>
      <c r="O137" s="44">
        <f>IF(OR(A137="",M137=0),"",N137/M137)</f>
        <v/>
      </c>
      <c r="P137" s="37">
        <f>IF(O137="","",REPT("█",ROUND(O137*10,0))&amp;REPT("░",10-ROUND(O137*10,0)))</f>
        <v/>
      </c>
    </row>
    <row r="138">
      <c r="L138" s="37">
        <f>IF(A138="","",IF(K138="","No review date",IF(K138&lt;TODAY(),"Review overdue",IF(K138-TODAY()&lt;=30,"Due in 30 days","On schedule"))))</f>
        <v/>
      </c>
      <c r="M138" s="37">
        <f>IF(A138="","",COUNTIFS(Tracker!$E:$E,A138,Tracker!$F:$F,B138&amp;"",Tracker!$I:$I,"&lt;&gt;"))</f>
        <v/>
      </c>
      <c r="N138" s="37">
        <f>IF(A138="","",COUNTIFS(Tracker!$E:$E,A138,Tracker!$F:$F,B138&amp;"",Tracker!$O:$O,"Confirmed")+COUNTIFS(Tracker!$E:$E,A138,Tracker!$F:$F,B138&amp;"",Tracker!$O:$O,"Informed"))</f>
        <v/>
      </c>
      <c r="O138" s="44">
        <f>IF(OR(A138="",M138=0),"",N138/M138)</f>
        <v/>
      </c>
      <c r="P138" s="37">
        <f>IF(O138="","",REPT("█",ROUND(O138*10,0))&amp;REPT("░",10-ROUND(O138*10,0)))</f>
        <v/>
      </c>
    </row>
    <row r="139">
      <c r="L139" s="37">
        <f>IF(A139="","",IF(K139="","No review date",IF(K139&lt;TODAY(),"Review overdue",IF(K139-TODAY()&lt;=30,"Due in 30 days","On schedule"))))</f>
        <v/>
      </c>
      <c r="M139" s="37">
        <f>IF(A139="","",COUNTIFS(Tracker!$E:$E,A139,Tracker!$F:$F,B139&amp;"",Tracker!$I:$I,"&lt;&gt;"))</f>
        <v/>
      </c>
      <c r="N139" s="37">
        <f>IF(A139="","",COUNTIFS(Tracker!$E:$E,A139,Tracker!$F:$F,B139&amp;"",Tracker!$O:$O,"Confirmed")+COUNTIFS(Tracker!$E:$E,A139,Tracker!$F:$F,B139&amp;"",Tracker!$O:$O,"Informed"))</f>
        <v/>
      </c>
      <c r="O139" s="44">
        <f>IF(OR(A139="",M139=0),"",N139/M139)</f>
        <v/>
      </c>
      <c r="P139" s="37">
        <f>IF(O139="","",REPT("█",ROUND(O139*10,0))&amp;REPT("░",10-ROUND(O139*10,0)))</f>
        <v/>
      </c>
    </row>
    <row r="140">
      <c r="L140" s="37">
        <f>IF(A140="","",IF(K140="","No review date",IF(K140&lt;TODAY(),"Review overdue",IF(K140-TODAY()&lt;=30,"Due in 30 days","On schedule"))))</f>
        <v/>
      </c>
      <c r="M140" s="37">
        <f>IF(A140="","",COUNTIFS(Tracker!$E:$E,A140,Tracker!$F:$F,B140&amp;"",Tracker!$I:$I,"&lt;&gt;"))</f>
        <v/>
      </c>
      <c r="N140" s="37">
        <f>IF(A140="","",COUNTIFS(Tracker!$E:$E,A140,Tracker!$F:$F,B140&amp;"",Tracker!$O:$O,"Confirmed")+COUNTIFS(Tracker!$E:$E,A140,Tracker!$F:$F,B140&amp;"",Tracker!$O:$O,"Informed"))</f>
        <v/>
      </c>
      <c r="O140" s="44">
        <f>IF(OR(A140="",M140=0),"",N140/M140)</f>
        <v/>
      </c>
      <c r="P140" s="37">
        <f>IF(O140="","",REPT("█",ROUND(O140*10,0))&amp;REPT("░",10-ROUND(O140*10,0)))</f>
        <v/>
      </c>
    </row>
    <row r="141">
      <c r="L141" s="37">
        <f>IF(A141="","",IF(K141="","No review date",IF(K141&lt;TODAY(),"Review overdue",IF(K141-TODAY()&lt;=30,"Due in 30 days","On schedule"))))</f>
        <v/>
      </c>
      <c r="M141" s="37">
        <f>IF(A141="","",COUNTIFS(Tracker!$E:$E,A141,Tracker!$F:$F,B141&amp;"",Tracker!$I:$I,"&lt;&gt;"))</f>
        <v/>
      </c>
      <c r="N141" s="37">
        <f>IF(A141="","",COUNTIFS(Tracker!$E:$E,A141,Tracker!$F:$F,B141&amp;"",Tracker!$O:$O,"Confirmed")+COUNTIFS(Tracker!$E:$E,A141,Tracker!$F:$F,B141&amp;"",Tracker!$O:$O,"Informed"))</f>
        <v/>
      </c>
      <c r="O141" s="44">
        <f>IF(OR(A141="",M141=0),"",N141/M141)</f>
        <v/>
      </c>
      <c r="P141" s="37">
        <f>IF(O141="","",REPT("█",ROUND(O141*10,0))&amp;REPT("░",10-ROUND(O141*10,0)))</f>
        <v/>
      </c>
    </row>
    <row r="142">
      <c r="L142" s="37">
        <f>IF(A142="","",IF(K142="","No review date",IF(K142&lt;TODAY(),"Review overdue",IF(K142-TODAY()&lt;=30,"Due in 30 days","On schedule"))))</f>
        <v/>
      </c>
      <c r="M142" s="37">
        <f>IF(A142="","",COUNTIFS(Tracker!$E:$E,A142,Tracker!$F:$F,B142&amp;"",Tracker!$I:$I,"&lt;&gt;"))</f>
        <v/>
      </c>
      <c r="N142" s="37">
        <f>IF(A142="","",COUNTIFS(Tracker!$E:$E,A142,Tracker!$F:$F,B142&amp;"",Tracker!$O:$O,"Confirmed")+COUNTIFS(Tracker!$E:$E,A142,Tracker!$F:$F,B142&amp;"",Tracker!$O:$O,"Informed"))</f>
        <v/>
      </c>
      <c r="O142" s="44">
        <f>IF(OR(A142="",M142=0),"",N142/M142)</f>
        <v/>
      </c>
      <c r="P142" s="37">
        <f>IF(O142="","",REPT("█",ROUND(O142*10,0))&amp;REPT("░",10-ROUND(O142*10,0)))</f>
        <v/>
      </c>
    </row>
    <row r="143">
      <c r="L143" s="37">
        <f>IF(A143="","",IF(K143="","No review date",IF(K143&lt;TODAY(),"Review overdue",IF(K143-TODAY()&lt;=30,"Due in 30 days","On schedule"))))</f>
        <v/>
      </c>
      <c r="M143" s="37">
        <f>IF(A143="","",COUNTIFS(Tracker!$E:$E,A143,Tracker!$F:$F,B143&amp;"",Tracker!$I:$I,"&lt;&gt;"))</f>
        <v/>
      </c>
      <c r="N143" s="37">
        <f>IF(A143="","",COUNTIFS(Tracker!$E:$E,A143,Tracker!$F:$F,B143&amp;"",Tracker!$O:$O,"Confirmed")+COUNTIFS(Tracker!$E:$E,A143,Tracker!$F:$F,B143&amp;"",Tracker!$O:$O,"Informed"))</f>
        <v/>
      </c>
      <c r="O143" s="44">
        <f>IF(OR(A143="",M143=0),"",N143/M143)</f>
        <v/>
      </c>
      <c r="P143" s="37">
        <f>IF(O143="","",REPT("█",ROUND(O143*10,0))&amp;REPT("░",10-ROUND(O143*10,0)))</f>
        <v/>
      </c>
    </row>
    <row r="144">
      <c r="L144" s="37">
        <f>IF(A144="","",IF(K144="","No review date",IF(K144&lt;TODAY(),"Review overdue",IF(K144-TODAY()&lt;=30,"Due in 30 days","On schedule"))))</f>
        <v/>
      </c>
      <c r="M144" s="37">
        <f>IF(A144="","",COUNTIFS(Tracker!$E:$E,A144,Tracker!$F:$F,B144&amp;"",Tracker!$I:$I,"&lt;&gt;"))</f>
        <v/>
      </c>
      <c r="N144" s="37">
        <f>IF(A144="","",COUNTIFS(Tracker!$E:$E,A144,Tracker!$F:$F,B144&amp;"",Tracker!$O:$O,"Confirmed")+COUNTIFS(Tracker!$E:$E,A144,Tracker!$F:$F,B144&amp;"",Tracker!$O:$O,"Informed"))</f>
        <v/>
      </c>
      <c r="O144" s="44">
        <f>IF(OR(A144="",M144=0),"",N144/M144)</f>
        <v/>
      </c>
      <c r="P144" s="37">
        <f>IF(O144="","",REPT("█",ROUND(O144*10,0))&amp;REPT("░",10-ROUND(O144*10,0)))</f>
        <v/>
      </c>
    </row>
    <row r="145">
      <c r="L145" s="37">
        <f>IF(A145="","",IF(K145="","No review date",IF(K145&lt;TODAY(),"Review overdue",IF(K145-TODAY()&lt;=30,"Due in 30 days","On schedule"))))</f>
        <v/>
      </c>
      <c r="M145" s="37">
        <f>IF(A145="","",COUNTIFS(Tracker!$E:$E,A145,Tracker!$F:$F,B145&amp;"",Tracker!$I:$I,"&lt;&gt;"))</f>
        <v/>
      </c>
      <c r="N145" s="37">
        <f>IF(A145="","",COUNTIFS(Tracker!$E:$E,A145,Tracker!$F:$F,B145&amp;"",Tracker!$O:$O,"Confirmed")+COUNTIFS(Tracker!$E:$E,A145,Tracker!$F:$F,B145&amp;"",Tracker!$O:$O,"Informed"))</f>
        <v/>
      </c>
      <c r="O145" s="44">
        <f>IF(OR(A145="",M145=0),"",N145/M145)</f>
        <v/>
      </c>
      <c r="P145" s="37">
        <f>IF(O145="","",REPT("█",ROUND(O145*10,0))&amp;REPT("░",10-ROUND(O145*10,0)))</f>
        <v/>
      </c>
    </row>
    <row r="146">
      <c r="L146" s="37">
        <f>IF(A146="","",IF(K146="","No review date",IF(K146&lt;TODAY(),"Review overdue",IF(K146-TODAY()&lt;=30,"Due in 30 days","On schedule"))))</f>
        <v/>
      </c>
      <c r="M146" s="37">
        <f>IF(A146="","",COUNTIFS(Tracker!$E:$E,A146,Tracker!$F:$F,B146&amp;"",Tracker!$I:$I,"&lt;&gt;"))</f>
        <v/>
      </c>
      <c r="N146" s="37">
        <f>IF(A146="","",COUNTIFS(Tracker!$E:$E,A146,Tracker!$F:$F,B146&amp;"",Tracker!$O:$O,"Confirmed")+COUNTIFS(Tracker!$E:$E,A146,Tracker!$F:$F,B146&amp;"",Tracker!$O:$O,"Informed"))</f>
        <v/>
      </c>
      <c r="O146" s="44">
        <f>IF(OR(A146="",M146=0),"",N146/M146)</f>
        <v/>
      </c>
      <c r="P146" s="37">
        <f>IF(O146="","",REPT("█",ROUND(O146*10,0))&amp;REPT("░",10-ROUND(O146*10,0)))</f>
        <v/>
      </c>
    </row>
    <row r="147">
      <c r="L147" s="37">
        <f>IF(A147="","",IF(K147="","No review date",IF(K147&lt;TODAY(),"Review overdue",IF(K147-TODAY()&lt;=30,"Due in 30 days","On schedule"))))</f>
        <v/>
      </c>
      <c r="M147" s="37">
        <f>IF(A147="","",COUNTIFS(Tracker!$E:$E,A147,Tracker!$F:$F,B147&amp;"",Tracker!$I:$I,"&lt;&gt;"))</f>
        <v/>
      </c>
      <c r="N147" s="37">
        <f>IF(A147="","",COUNTIFS(Tracker!$E:$E,A147,Tracker!$F:$F,B147&amp;"",Tracker!$O:$O,"Confirmed")+COUNTIFS(Tracker!$E:$E,A147,Tracker!$F:$F,B147&amp;"",Tracker!$O:$O,"Informed"))</f>
        <v/>
      </c>
      <c r="O147" s="44">
        <f>IF(OR(A147="",M147=0),"",N147/M147)</f>
        <v/>
      </c>
      <c r="P147" s="37">
        <f>IF(O147="","",REPT("█",ROUND(O147*10,0))&amp;REPT("░",10-ROUND(O147*10,0)))</f>
        <v/>
      </c>
    </row>
    <row r="148">
      <c r="L148" s="37">
        <f>IF(A148="","",IF(K148="","No review date",IF(K148&lt;TODAY(),"Review overdue",IF(K148-TODAY()&lt;=30,"Due in 30 days","On schedule"))))</f>
        <v/>
      </c>
      <c r="M148" s="37">
        <f>IF(A148="","",COUNTIFS(Tracker!$E:$E,A148,Tracker!$F:$F,B148&amp;"",Tracker!$I:$I,"&lt;&gt;"))</f>
        <v/>
      </c>
      <c r="N148" s="37">
        <f>IF(A148="","",COUNTIFS(Tracker!$E:$E,A148,Tracker!$F:$F,B148&amp;"",Tracker!$O:$O,"Confirmed")+COUNTIFS(Tracker!$E:$E,A148,Tracker!$F:$F,B148&amp;"",Tracker!$O:$O,"Informed"))</f>
        <v/>
      </c>
      <c r="O148" s="44">
        <f>IF(OR(A148="",M148=0),"",N148/M148)</f>
        <v/>
      </c>
      <c r="P148" s="37">
        <f>IF(O148="","",REPT("█",ROUND(O148*10,0))&amp;REPT("░",10-ROUND(O148*10,0)))</f>
        <v/>
      </c>
    </row>
    <row r="149">
      <c r="L149" s="37">
        <f>IF(A149="","",IF(K149="","No review date",IF(K149&lt;TODAY(),"Review overdue",IF(K149-TODAY()&lt;=30,"Due in 30 days","On schedule"))))</f>
        <v/>
      </c>
      <c r="M149" s="37">
        <f>IF(A149="","",COUNTIFS(Tracker!$E:$E,A149,Tracker!$F:$F,B149&amp;"",Tracker!$I:$I,"&lt;&gt;"))</f>
        <v/>
      </c>
      <c r="N149" s="37">
        <f>IF(A149="","",COUNTIFS(Tracker!$E:$E,A149,Tracker!$F:$F,B149&amp;"",Tracker!$O:$O,"Confirmed")+COUNTIFS(Tracker!$E:$E,A149,Tracker!$F:$F,B149&amp;"",Tracker!$O:$O,"Informed"))</f>
        <v/>
      </c>
      <c r="O149" s="44">
        <f>IF(OR(A149="",M149=0),"",N149/M149)</f>
        <v/>
      </c>
      <c r="P149" s="37">
        <f>IF(O149="","",REPT("█",ROUND(O149*10,0))&amp;REPT("░",10-ROUND(O149*10,0)))</f>
        <v/>
      </c>
    </row>
    <row r="150">
      <c r="L150" s="37">
        <f>IF(A150="","",IF(K150="","No review date",IF(K150&lt;TODAY(),"Review overdue",IF(K150-TODAY()&lt;=30,"Due in 30 days","On schedule"))))</f>
        <v/>
      </c>
      <c r="M150" s="37">
        <f>IF(A150="","",COUNTIFS(Tracker!$E:$E,A150,Tracker!$F:$F,B150&amp;"",Tracker!$I:$I,"&lt;&gt;"))</f>
        <v/>
      </c>
      <c r="N150" s="37">
        <f>IF(A150="","",COUNTIFS(Tracker!$E:$E,A150,Tracker!$F:$F,B150&amp;"",Tracker!$O:$O,"Confirmed")+COUNTIFS(Tracker!$E:$E,A150,Tracker!$F:$F,B150&amp;"",Tracker!$O:$O,"Informed"))</f>
        <v/>
      </c>
      <c r="O150" s="44">
        <f>IF(OR(A150="",M150=0),"",N150/M150)</f>
        <v/>
      </c>
      <c r="P150" s="37">
        <f>IF(O150="","",REPT("█",ROUND(O150*10,0))&amp;REPT("░",10-ROUND(O150*10,0)))</f>
        <v/>
      </c>
    </row>
    <row r="151">
      <c r="L151" s="37">
        <f>IF(A151="","",IF(K151="","No review date",IF(K151&lt;TODAY(),"Review overdue",IF(K151-TODAY()&lt;=30,"Due in 30 days","On schedule"))))</f>
        <v/>
      </c>
      <c r="M151" s="37">
        <f>IF(A151="","",COUNTIFS(Tracker!$E:$E,A151,Tracker!$F:$F,B151&amp;"",Tracker!$I:$I,"&lt;&gt;"))</f>
        <v/>
      </c>
      <c r="N151" s="37">
        <f>IF(A151="","",COUNTIFS(Tracker!$E:$E,A151,Tracker!$F:$F,B151&amp;"",Tracker!$O:$O,"Confirmed")+COUNTIFS(Tracker!$E:$E,A151,Tracker!$F:$F,B151&amp;"",Tracker!$O:$O,"Informed"))</f>
        <v/>
      </c>
      <c r="O151" s="44">
        <f>IF(OR(A151="",M151=0),"",N151/M151)</f>
        <v/>
      </c>
      <c r="P151" s="37">
        <f>IF(O151="","",REPT("█",ROUND(O151*10,0))&amp;REPT("░",10-ROUND(O151*10,0)))</f>
        <v/>
      </c>
    </row>
    <row r="152">
      <c r="L152" s="37">
        <f>IF(A152="","",IF(K152="","No review date",IF(K152&lt;TODAY(),"Review overdue",IF(K152-TODAY()&lt;=30,"Due in 30 days","On schedule"))))</f>
        <v/>
      </c>
      <c r="M152" s="37">
        <f>IF(A152="","",COUNTIFS(Tracker!$E:$E,A152,Tracker!$F:$F,B152&amp;"",Tracker!$I:$I,"&lt;&gt;"))</f>
        <v/>
      </c>
      <c r="N152" s="37">
        <f>IF(A152="","",COUNTIFS(Tracker!$E:$E,A152,Tracker!$F:$F,B152&amp;"",Tracker!$O:$O,"Confirmed")+COUNTIFS(Tracker!$E:$E,A152,Tracker!$F:$F,B152&amp;"",Tracker!$O:$O,"Informed"))</f>
        <v/>
      </c>
      <c r="O152" s="44">
        <f>IF(OR(A152="",M152=0),"",N152/M152)</f>
        <v/>
      </c>
      <c r="P152" s="37">
        <f>IF(O152="","",REPT("█",ROUND(O152*10,0))&amp;REPT("░",10-ROUND(O152*10,0)))</f>
        <v/>
      </c>
    </row>
    <row r="153">
      <c r="L153" s="37">
        <f>IF(A153="","",IF(K153="","No review date",IF(K153&lt;TODAY(),"Review overdue",IF(K153-TODAY()&lt;=30,"Due in 30 days","On schedule"))))</f>
        <v/>
      </c>
      <c r="M153" s="37">
        <f>IF(A153="","",COUNTIFS(Tracker!$E:$E,A153,Tracker!$F:$F,B153&amp;"",Tracker!$I:$I,"&lt;&gt;"))</f>
        <v/>
      </c>
      <c r="N153" s="37">
        <f>IF(A153="","",COUNTIFS(Tracker!$E:$E,A153,Tracker!$F:$F,B153&amp;"",Tracker!$O:$O,"Confirmed")+COUNTIFS(Tracker!$E:$E,A153,Tracker!$F:$F,B153&amp;"",Tracker!$O:$O,"Informed"))</f>
        <v/>
      </c>
      <c r="O153" s="44">
        <f>IF(OR(A153="",M153=0),"",N153/M153)</f>
        <v/>
      </c>
      <c r="P153" s="37">
        <f>IF(O153="","",REPT("█",ROUND(O153*10,0))&amp;REPT("░",10-ROUND(O153*10,0)))</f>
        <v/>
      </c>
    </row>
    <row r="154">
      <c r="L154" s="37">
        <f>IF(A154="","",IF(K154="","No review date",IF(K154&lt;TODAY(),"Review overdue",IF(K154-TODAY()&lt;=30,"Due in 30 days","On schedule"))))</f>
        <v/>
      </c>
      <c r="M154" s="37">
        <f>IF(A154="","",COUNTIFS(Tracker!$E:$E,A154,Tracker!$F:$F,B154&amp;"",Tracker!$I:$I,"&lt;&gt;"))</f>
        <v/>
      </c>
      <c r="N154" s="37">
        <f>IF(A154="","",COUNTIFS(Tracker!$E:$E,A154,Tracker!$F:$F,B154&amp;"",Tracker!$O:$O,"Confirmed")+COUNTIFS(Tracker!$E:$E,A154,Tracker!$F:$F,B154&amp;"",Tracker!$O:$O,"Informed"))</f>
        <v/>
      </c>
      <c r="O154" s="44">
        <f>IF(OR(A154="",M154=0),"",N154/M154)</f>
        <v/>
      </c>
      <c r="P154" s="37">
        <f>IF(O154="","",REPT("█",ROUND(O154*10,0))&amp;REPT("░",10-ROUND(O154*10,0)))</f>
        <v/>
      </c>
    </row>
    <row r="155">
      <c r="L155" s="37">
        <f>IF(A155="","",IF(K155="","No review date",IF(K155&lt;TODAY(),"Review overdue",IF(K155-TODAY()&lt;=30,"Due in 30 days","On schedule"))))</f>
        <v/>
      </c>
      <c r="M155" s="37">
        <f>IF(A155="","",COUNTIFS(Tracker!$E:$E,A155,Tracker!$F:$F,B155&amp;"",Tracker!$I:$I,"&lt;&gt;"))</f>
        <v/>
      </c>
      <c r="N155" s="37">
        <f>IF(A155="","",COUNTIFS(Tracker!$E:$E,A155,Tracker!$F:$F,B155&amp;"",Tracker!$O:$O,"Confirmed")+COUNTIFS(Tracker!$E:$E,A155,Tracker!$F:$F,B155&amp;"",Tracker!$O:$O,"Informed"))</f>
        <v/>
      </c>
      <c r="O155" s="44">
        <f>IF(OR(A155="",M155=0),"",N155/M155)</f>
        <v/>
      </c>
      <c r="P155" s="37">
        <f>IF(O155="","",REPT("█",ROUND(O155*10,0))&amp;REPT("░",10-ROUND(O155*10,0)))</f>
        <v/>
      </c>
    </row>
    <row r="156">
      <c r="L156" s="37">
        <f>IF(A156="","",IF(K156="","No review date",IF(K156&lt;TODAY(),"Review overdue",IF(K156-TODAY()&lt;=30,"Due in 30 days","On schedule"))))</f>
        <v/>
      </c>
      <c r="M156" s="37">
        <f>IF(A156="","",COUNTIFS(Tracker!$E:$E,A156,Tracker!$F:$F,B156&amp;"",Tracker!$I:$I,"&lt;&gt;"))</f>
        <v/>
      </c>
      <c r="N156" s="37">
        <f>IF(A156="","",COUNTIFS(Tracker!$E:$E,A156,Tracker!$F:$F,B156&amp;"",Tracker!$O:$O,"Confirmed")+COUNTIFS(Tracker!$E:$E,A156,Tracker!$F:$F,B156&amp;"",Tracker!$O:$O,"Informed"))</f>
        <v/>
      </c>
      <c r="O156" s="44">
        <f>IF(OR(A156="",M156=0),"",N156/M156)</f>
        <v/>
      </c>
      <c r="P156" s="37">
        <f>IF(O156="","",REPT("█",ROUND(O156*10,0))&amp;REPT("░",10-ROUND(O156*10,0)))</f>
        <v/>
      </c>
    </row>
    <row r="157">
      <c r="L157" s="37">
        <f>IF(A157="","",IF(K157="","No review date",IF(K157&lt;TODAY(),"Review overdue",IF(K157-TODAY()&lt;=30,"Due in 30 days","On schedule"))))</f>
        <v/>
      </c>
      <c r="M157" s="37">
        <f>IF(A157="","",COUNTIFS(Tracker!$E:$E,A157,Tracker!$F:$F,B157&amp;"",Tracker!$I:$I,"&lt;&gt;"))</f>
        <v/>
      </c>
      <c r="N157" s="37">
        <f>IF(A157="","",COUNTIFS(Tracker!$E:$E,A157,Tracker!$F:$F,B157&amp;"",Tracker!$O:$O,"Confirmed")+COUNTIFS(Tracker!$E:$E,A157,Tracker!$F:$F,B157&amp;"",Tracker!$O:$O,"Informed"))</f>
        <v/>
      </c>
      <c r="O157" s="44">
        <f>IF(OR(A157="",M157=0),"",N157/M157)</f>
        <v/>
      </c>
      <c r="P157" s="37">
        <f>IF(O157="","",REPT("█",ROUND(O157*10,0))&amp;REPT("░",10-ROUND(O157*10,0)))</f>
        <v/>
      </c>
    </row>
    <row r="158">
      <c r="L158" s="37">
        <f>IF(A158="","",IF(K158="","No review date",IF(K158&lt;TODAY(),"Review overdue",IF(K158-TODAY()&lt;=30,"Due in 30 days","On schedule"))))</f>
        <v/>
      </c>
      <c r="M158" s="37">
        <f>IF(A158="","",COUNTIFS(Tracker!$E:$E,A158,Tracker!$F:$F,B158&amp;"",Tracker!$I:$I,"&lt;&gt;"))</f>
        <v/>
      </c>
      <c r="N158" s="37">
        <f>IF(A158="","",COUNTIFS(Tracker!$E:$E,A158,Tracker!$F:$F,B158&amp;"",Tracker!$O:$O,"Confirmed")+COUNTIFS(Tracker!$E:$E,A158,Tracker!$F:$F,B158&amp;"",Tracker!$O:$O,"Informed"))</f>
        <v/>
      </c>
      <c r="O158" s="44">
        <f>IF(OR(A158="",M158=0),"",N158/M158)</f>
        <v/>
      </c>
      <c r="P158" s="37">
        <f>IF(O158="","",REPT("█",ROUND(O158*10,0))&amp;REPT("░",10-ROUND(O158*10,0)))</f>
        <v/>
      </c>
    </row>
    <row r="159">
      <c r="L159" s="37">
        <f>IF(A159="","",IF(K159="","No review date",IF(K159&lt;TODAY(),"Review overdue",IF(K159-TODAY()&lt;=30,"Due in 30 days","On schedule"))))</f>
        <v/>
      </c>
      <c r="M159" s="37">
        <f>IF(A159="","",COUNTIFS(Tracker!$E:$E,A159,Tracker!$F:$F,B159&amp;"",Tracker!$I:$I,"&lt;&gt;"))</f>
        <v/>
      </c>
      <c r="N159" s="37">
        <f>IF(A159="","",COUNTIFS(Tracker!$E:$E,A159,Tracker!$F:$F,B159&amp;"",Tracker!$O:$O,"Confirmed")+COUNTIFS(Tracker!$E:$E,A159,Tracker!$F:$F,B159&amp;"",Tracker!$O:$O,"Informed"))</f>
        <v/>
      </c>
      <c r="O159" s="44">
        <f>IF(OR(A159="",M159=0),"",N159/M159)</f>
        <v/>
      </c>
      <c r="P159" s="37">
        <f>IF(O159="","",REPT("█",ROUND(O159*10,0))&amp;REPT("░",10-ROUND(O159*10,0)))</f>
        <v/>
      </c>
    </row>
    <row r="160">
      <c r="L160" s="37">
        <f>IF(A160="","",IF(K160="","No review date",IF(K160&lt;TODAY(),"Review overdue",IF(K160-TODAY()&lt;=30,"Due in 30 days","On schedule"))))</f>
        <v/>
      </c>
      <c r="M160" s="37">
        <f>IF(A160="","",COUNTIFS(Tracker!$E:$E,A160,Tracker!$F:$F,B160&amp;"",Tracker!$I:$I,"&lt;&gt;"))</f>
        <v/>
      </c>
      <c r="N160" s="37">
        <f>IF(A160="","",COUNTIFS(Tracker!$E:$E,A160,Tracker!$F:$F,B160&amp;"",Tracker!$O:$O,"Confirmed")+COUNTIFS(Tracker!$E:$E,A160,Tracker!$F:$F,B160&amp;"",Tracker!$O:$O,"Informed"))</f>
        <v/>
      </c>
      <c r="O160" s="44">
        <f>IF(OR(A160="",M160=0),"",N160/M160)</f>
        <v/>
      </c>
      <c r="P160" s="37">
        <f>IF(O160="","",REPT("█",ROUND(O160*10,0))&amp;REPT("░",10-ROUND(O160*10,0)))</f>
        <v/>
      </c>
    </row>
    <row r="161">
      <c r="L161" s="37">
        <f>IF(A161="","",IF(K161="","No review date",IF(K161&lt;TODAY(),"Review overdue",IF(K161-TODAY()&lt;=30,"Due in 30 days","On schedule"))))</f>
        <v/>
      </c>
      <c r="M161" s="37">
        <f>IF(A161="","",COUNTIFS(Tracker!$E:$E,A161,Tracker!$F:$F,B161&amp;"",Tracker!$I:$I,"&lt;&gt;"))</f>
        <v/>
      </c>
      <c r="N161" s="37">
        <f>IF(A161="","",COUNTIFS(Tracker!$E:$E,A161,Tracker!$F:$F,B161&amp;"",Tracker!$O:$O,"Confirmed")+COUNTIFS(Tracker!$E:$E,A161,Tracker!$F:$F,B161&amp;"",Tracker!$O:$O,"Informed"))</f>
        <v/>
      </c>
      <c r="O161" s="44">
        <f>IF(OR(A161="",M161=0),"",N161/M161)</f>
        <v/>
      </c>
      <c r="P161" s="37">
        <f>IF(O161="","",REPT("█",ROUND(O161*10,0))&amp;REPT("░",10-ROUND(O161*10,0)))</f>
        <v/>
      </c>
    </row>
    <row r="162">
      <c r="L162" s="37">
        <f>IF(A162="","",IF(K162="","No review date",IF(K162&lt;TODAY(),"Review overdue",IF(K162-TODAY()&lt;=30,"Due in 30 days","On schedule"))))</f>
        <v/>
      </c>
      <c r="M162" s="37">
        <f>IF(A162="","",COUNTIFS(Tracker!$E:$E,A162,Tracker!$F:$F,B162&amp;"",Tracker!$I:$I,"&lt;&gt;"))</f>
        <v/>
      </c>
      <c r="N162" s="37">
        <f>IF(A162="","",COUNTIFS(Tracker!$E:$E,A162,Tracker!$F:$F,B162&amp;"",Tracker!$O:$O,"Confirmed")+COUNTIFS(Tracker!$E:$E,A162,Tracker!$F:$F,B162&amp;"",Tracker!$O:$O,"Informed"))</f>
        <v/>
      </c>
      <c r="O162" s="44">
        <f>IF(OR(A162="",M162=0),"",N162/M162)</f>
        <v/>
      </c>
      <c r="P162" s="37">
        <f>IF(O162="","",REPT("█",ROUND(O162*10,0))&amp;REPT("░",10-ROUND(O162*10,0)))</f>
        <v/>
      </c>
    </row>
    <row r="163">
      <c r="L163" s="37">
        <f>IF(A163="","",IF(K163="","No review date",IF(K163&lt;TODAY(),"Review overdue",IF(K163-TODAY()&lt;=30,"Due in 30 days","On schedule"))))</f>
        <v/>
      </c>
      <c r="M163" s="37">
        <f>IF(A163="","",COUNTIFS(Tracker!$E:$E,A163,Tracker!$F:$F,B163&amp;"",Tracker!$I:$I,"&lt;&gt;"))</f>
        <v/>
      </c>
      <c r="N163" s="37">
        <f>IF(A163="","",COUNTIFS(Tracker!$E:$E,A163,Tracker!$F:$F,B163&amp;"",Tracker!$O:$O,"Confirmed")+COUNTIFS(Tracker!$E:$E,A163,Tracker!$F:$F,B163&amp;"",Tracker!$O:$O,"Informed"))</f>
        <v/>
      </c>
      <c r="O163" s="44">
        <f>IF(OR(A163="",M163=0),"",N163/M163)</f>
        <v/>
      </c>
      <c r="P163" s="37">
        <f>IF(O163="","",REPT("█",ROUND(O163*10,0))&amp;REPT("░",10-ROUND(O163*10,0)))</f>
        <v/>
      </c>
    </row>
    <row r="164">
      <c r="L164" s="37">
        <f>IF(A164="","",IF(K164="","No review date",IF(K164&lt;TODAY(),"Review overdue",IF(K164-TODAY()&lt;=30,"Due in 30 days","On schedule"))))</f>
        <v/>
      </c>
      <c r="M164" s="37">
        <f>IF(A164="","",COUNTIFS(Tracker!$E:$E,A164,Tracker!$F:$F,B164&amp;"",Tracker!$I:$I,"&lt;&gt;"))</f>
        <v/>
      </c>
      <c r="N164" s="37">
        <f>IF(A164="","",COUNTIFS(Tracker!$E:$E,A164,Tracker!$F:$F,B164&amp;"",Tracker!$O:$O,"Confirmed")+COUNTIFS(Tracker!$E:$E,A164,Tracker!$F:$F,B164&amp;"",Tracker!$O:$O,"Informed"))</f>
        <v/>
      </c>
      <c r="O164" s="44">
        <f>IF(OR(A164="",M164=0),"",N164/M164)</f>
        <v/>
      </c>
      <c r="P164" s="37">
        <f>IF(O164="","",REPT("█",ROUND(O164*10,0))&amp;REPT("░",10-ROUND(O164*10,0)))</f>
        <v/>
      </c>
    </row>
    <row r="165">
      <c r="L165" s="37">
        <f>IF(A165="","",IF(K165="","No review date",IF(K165&lt;TODAY(),"Review overdue",IF(K165-TODAY()&lt;=30,"Due in 30 days","On schedule"))))</f>
        <v/>
      </c>
      <c r="M165" s="37">
        <f>IF(A165="","",COUNTIFS(Tracker!$E:$E,A165,Tracker!$F:$F,B165&amp;"",Tracker!$I:$I,"&lt;&gt;"))</f>
        <v/>
      </c>
      <c r="N165" s="37">
        <f>IF(A165="","",COUNTIFS(Tracker!$E:$E,A165,Tracker!$F:$F,B165&amp;"",Tracker!$O:$O,"Confirmed")+COUNTIFS(Tracker!$E:$E,A165,Tracker!$F:$F,B165&amp;"",Tracker!$O:$O,"Informed"))</f>
        <v/>
      </c>
      <c r="O165" s="44">
        <f>IF(OR(A165="",M165=0),"",N165/M165)</f>
        <v/>
      </c>
      <c r="P165" s="37">
        <f>IF(O165="","",REPT("█",ROUND(O165*10,0))&amp;REPT("░",10-ROUND(O165*10,0)))</f>
        <v/>
      </c>
    </row>
    <row r="166">
      <c r="L166" s="37">
        <f>IF(A166="","",IF(K166="","No review date",IF(K166&lt;TODAY(),"Review overdue",IF(K166-TODAY()&lt;=30,"Due in 30 days","On schedule"))))</f>
        <v/>
      </c>
      <c r="M166" s="37">
        <f>IF(A166="","",COUNTIFS(Tracker!$E:$E,A166,Tracker!$F:$F,B166&amp;"",Tracker!$I:$I,"&lt;&gt;"))</f>
        <v/>
      </c>
      <c r="N166" s="37">
        <f>IF(A166="","",COUNTIFS(Tracker!$E:$E,A166,Tracker!$F:$F,B166&amp;"",Tracker!$O:$O,"Confirmed")+COUNTIFS(Tracker!$E:$E,A166,Tracker!$F:$F,B166&amp;"",Tracker!$O:$O,"Informed"))</f>
        <v/>
      </c>
      <c r="O166" s="44">
        <f>IF(OR(A166="",M166=0),"",N166/M166)</f>
        <v/>
      </c>
      <c r="P166" s="37">
        <f>IF(O166="","",REPT("█",ROUND(O166*10,0))&amp;REPT("░",10-ROUND(O166*10,0)))</f>
        <v/>
      </c>
    </row>
    <row r="167">
      <c r="L167" s="37">
        <f>IF(A167="","",IF(K167="","No review date",IF(K167&lt;TODAY(),"Review overdue",IF(K167-TODAY()&lt;=30,"Due in 30 days","On schedule"))))</f>
        <v/>
      </c>
      <c r="M167" s="37">
        <f>IF(A167="","",COUNTIFS(Tracker!$E:$E,A167,Tracker!$F:$F,B167&amp;"",Tracker!$I:$I,"&lt;&gt;"))</f>
        <v/>
      </c>
      <c r="N167" s="37">
        <f>IF(A167="","",COUNTIFS(Tracker!$E:$E,A167,Tracker!$F:$F,B167&amp;"",Tracker!$O:$O,"Confirmed")+COUNTIFS(Tracker!$E:$E,A167,Tracker!$F:$F,B167&amp;"",Tracker!$O:$O,"Informed"))</f>
        <v/>
      </c>
      <c r="O167" s="44">
        <f>IF(OR(A167="",M167=0),"",N167/M167)</f>
        <v/>
      </c>
      <c r="P167" s="37">
        <f>IF(O167="","",REPT("█",ROUND(O167*10,0))&amp;REPT("░",10-ROUND(O167*10,0)))</f>
        <v/>
      </c>
    </row>
    <row r="168">
      <c r="L168" s="37">
        <f>IF(A168="","",IF(K168="","No review date",IF(K168&lt;TODAY(),"Review overdue",IF(K168-TODAY()&lt;=30,"Due in 30 days","On schedule"))))</f>
        <v/>
      </c>
      <c r="M168" s="37">
        <f>IF(A168="","",COUNTIFS(Tracker!$E:$E,A168,Tracker!$F:$F,B168&amp;"",Tracker!$I:$I,"&lt;&gt;"))</f>
        <v/>
      </c>
      <c r="N168" s="37">
        <f>IF(A168="","",COUNTIFS(Tracker!$E:$E,A168,Tracker!$F:$F,B168&amp;"",Tracker!$O:$O,"Confirmed")+COUNTIFS(Tracker!$E:$E,A168,Tracker!$F:$F,B168&amp;"",Tracker!$O:$O,"Informed"))</f>
        <v/>
      </c>
      <c r="O168" s="44">
        <f>IF(OR(A168="",M168=0),"",N168/M168)</f>
        <v/>
      </c>
      <c r="P168" s="37">
        <f>IF(O168="","",REPT("█",ROUND(O168*10,0))&amp;REPT("░",10-ROUND(O168*10,0)))</f>
        <v/>
      </c>
    </row>
    <row r="169">
      <c r="L169" s="37">
        <f>IF(A169="","",IF(K169="","No review date",IF(K169&lt;TODAY(),"Review overdue",IF(K169-TODAY()&lt;=30,"Due in 30 days","On schedule"))))</f>
        <v/>
      </c>
      <c r="M169" s="37">
        <f>IF(A169="","",COUNTIFS(Tracker!$E:$E,A169,Tracker!$F:$F,B169&amp;"",Tracker!$I:$I,"&lt;&gt;"))</f>
        <v/>
      </c>
      <c r="N169" s="37">
        <f>IF(A169="","",COUNTIFS(Tracker!$E:$E,A169,Tracker!$F:$F,B169&amp;"",Tracker!$O:$O,"Confirmed")+COUNTIFS(Tracker!$E:$E,A169,Tracker!$F:$F,B169&amp;"",Tracker!$O:$O,"Informed"))</f>
        <v/>
      </c>
      <c r="O169" s="44">
        <f>IF(OR(A169="",M169=0),"",N169/M169)</f>
        <v/>
      </c>
      <c r="P169" s="37">
        <f>IF(O169="","",REPT("█",ROUND(O169*10,0))&amp;REPT("░",10-ROUND(O169*10,0)))</f>
        <v/>
      </c>
    </row>
    <row r="170">
      <c r="L170" s="37">
        <f>IF(A170="","",IF(K170="","No review date",IF(K170&lt;TODAY(),"Review overdue",IF(K170-TODAY()&lt;=30,"Due in 30 days","On schedule"))))</f>
        <v/>
      </c>
      <c r="M170" s="37">
        <f>IF(A170="","",COUNTIFS(Tracker!$E:$E,A170,Tracker!$F:$F,B170&amp;"",Tracker!$I:$I,"&lt;&gt;"))</f>
        <v/>
      </c>
      <c r="N170" s="37">
        <f>IF(A170="","",COUNTIFS(Tracker!$E:$E,A170,Tracker!$F:$F,B170&amp;"",Tracker!$O:$O,"Confirmed")+COUNTIFS(Tracker!$E:$E,A170,Tracker!$F:$F,B170&amp;"",Tracker!$O:$O,"Informed"))</f>
        <v/>
      </c>
      <c r="O170" s="44">
        <f>IF(OR(A170="",M170=0),"",N170/M170)</f>
        <v/>
      </c>
      <c r="P170" s="37">
        <f>IF(O170="","",REPT("█",ROUND(O170*10,0))&amp;REPT("░",10-ROUND(O170*10,0)))</f>
        <v/>
      </c>
    </row>
    <row r="171">
      <c r="L171" s="37">
        <f>IF(A171="","",IF(K171="","No review date",IF(K171&lt;TODAY(),"Review overdue",IF(K171-TODAY()&lt;=30,"Due in 30 days","On schedule"))))</f>
        <v/>
      </c>
      <c r="M171" s="37">
        <f>IF(A171="","",COUNTIFS(Tracker!$E:$E,A171,Tracker!$F:$F,B171&amp;"",Tracker!$I:$I,"&lt;&gt;"))</f>
        <v/>
      </c>
      <c r="N171" s="37">
        <f>IF(A171="","",COUNTIFS(Tracker!$E:$E,A171,Tracker!$F:$F,B171&amp;"",Tracker!$O:$O,"Confirmed")+COUNTIFS(Tracker!$E:$E,A171,Tracker!$F:$F,B171&amp;"",Tracker!$O:$O,"Informed"))</f>
        <v/>
      </c>
      <c r="O171" s="44">
        <f>IF(OR(A171="",M171=0),"",N171/M171)</f>
        <v/>
      </c>
      <c r="P171" s="37">
        <f>IF(O171="","",REPT("█",ROUND(O171*10,0))&amp;REPT("░",10-ROUND(O171*10,0)))</f>
        <v/>
      </c>
    </row>
    <row r="172">
      <c r="L172" s="37">
        <f>IF(A172="","",IF(K172="","No review date",IF(K172&lt;TODAY(),"Review overdue",IF(K172-TODAY()&lt;=30,"Due in 30 days","On schedule"))))</f>
        <v/>
      </c>
      <c r="M172" s="37">
        <f>IF(A172="","",COUNTIFS(Tracker!$E:$E,A172,Tracker!$F:$F,B172&amp;"",Tracker!$I:$I,"&lt;&gt;"))</f>
        <v/>
      </c>
      <c r="N172" s="37">
        <f>IF(A172="","",COUNTIFS(Tracker!$E:$E,A172,Tracker!$F:$F,B172&amp;"",Tracker!$O:$O,"Confirmed")+COUNTIFS(Tracker!$E:$E,A172,Tracker!$F:$F,B172&amp;"",Tracker!$O:$O,"Informed"))</f>
        <v/>
      </c>
      <c r="O172" s="44">
        <f>IF(OR(A172="",M172=0),"",N172/M172)</f>
        <v/>
      </c>
      <c r="P172" s="37">
        <f>IF(O172="","",REPT("█",ROUND(O172*10,0))&amp;REPT("░",10-ROUND(O172*10,0)))</f>
        <v/>
      </c>
    </row>
    <row r="173">
      <c r="L173" s="37">
        <f>IF(A173="","",IF(K173="","No review date",IF(K173&lt;TODAY(),"Review overdue",IF(K173-TODAY()&lt;=30,"Due in 30 days","On schedule"))))</f>
        <v/>
      </c>
      <c r="M173" s="37">
        <f>IF(A173="","",COUNTIFS(Tracker!$E:$E,A173,Tracker!$F:$F,B173&amp;"",Tracker!$I:$I,"&lt;&gt;"))</f>
        <v/>
      </c>
      <c r="N173" s="37">
        <f>IF(A173="","",COUNTIFS(Tracker!$E:$E,A173,Tracker!$F:$F,B173&amp;"",Tracker!$O:$O,"Confirmed")+COUNTIFS(Tracker!$E:$E,A173,Tracker!$F:$F,B173&amp;"",Tracker!$O:$O,"Informed"))</f>
        <v/>
      </c>
      <c r="O173" s="44">
        <f>IF(OR(A173="",M173=0),"",N173/M173)</f>
        <v/>
      </c>
      <c r="P173" s="37">
        <f>IF(O173="","",REPT("█",ROUND(O173*10,0))&amp;REPT("░",10-ROUND(O173*10,0)))</f>
        <v/>
      </c>
    </row>
    <row r="174">
      <c r="L174" s="37">
        <f>IF(A174="","",IF(K174="","No review date",IF(K174&lt;TODAY(),"Review overdue",IF(K174-TODAY()&lt;=30,"Due in 30 days","On schedule"))))</f>
        <v/>
      </c>
      <c r="M174" s="37">
        <f>IF(A174="","",COUNTIFS(Tracker!$E:$E,A174,Tracker!$F:$F,B174&amp;"",Tracker!$I:$I,"&lt;&gt;"))</f>
        <v/>
      </c>
      <c r="N174" s="37">
        <f>IF(A174="","",COUNTIFS(Tracker!$E:$E,A174,Tracker!$F:$F,B174&amp;"",Tracker!$O:$O,"Confirmed")+COUNTIFS(Tracker!$E:$E,A174,Tracker!$F:$F,B174&amp;"",Tracker!$O:$O,"Informed"))</f>
        <v/>
      </c>
      <c r="O174" s="44">
        <f>IF(OR(A174="",M174=0),"",N174/M174)</f>
        <v/>
      </c>
      <c r="P174" s="37">
        <f>IF(O174="","",REPT("█",ROUND(O174*10,0))&amp;REPT("░",10-ROUND(O174*10,0)))</f>
        <v/>
      </c>
    </row>
    <row r="175">
      <c r="L175" s="37">
        <f>IF(A175="","",IF(K175="","No review date",IF(K175&lt;TODAY(),"Review overdue",IF(K175-TODAY()&lt;=30,"Due in 30 days","On schedule"))))</f>
        <v/>
      </c>
      <c r="M175" s="37">
        <f>IF(A175="","",COUNTIFS(Tracker!$E:$E,A175,Tracker!$F:$F,B175&amp;"",Tracker!$I:$I,"&lt;&gt;"))</f>
        <v/>
      </c>
      <c r="N175" s="37">
        <f>IF(A175="","",COUNTIFS(Tracker!$E:$E,A175,Tracker!$F:$F,B175&amp;"",Tracker!$O:$O,"Confirmed")+COUNTIFS(Tracker!$E:$E,A175,Tracker!$F:$F,B175&amp;"",Tracker!$O:$O,"Informed"))</f>
        <v/>
      </c>
      <c r="O175" s="44">
        <f>IF(OR(A175="",M175=0),"",N175/M175)</f>
        <v/>
      </c>
      <c r="P175" s="37">
        <f>IF(O175="","",REPT("█",ROUND(O175*10,0))&amp;REPT("░",10-ROUND(O175*10,0)))</f>
        <v/>
      </c>
    </row>
    <row r="176">
      <c r="L176" s="37">
        <f>IF(A176="","",IF(K176="","No review date",IF(K176&lt;TODAY(),"Review overdue",IF(K176-TODAY()&lt;=30,"Due in 30 days","On schedule"))))</f>
        <v/>
      </c>
      <c r="M176" s="37">
        <f>IF(A176="","",COUNTIFS(Tracker!$E:$E,A176,Tracker!$F:$F,B176&amp;"",Tracker!$I:$I,"&lt;&gt;"))</f>
        <v/>
      </c>
      <c r="N176" s="37">
        <f>IF(A176="","",COUNTIFS(Tracker!$E:$E,A176,Tracker!$F:$F,B176&amp;"",Tracker!$O:$O,"Confirmed")+COUNTIFS(Tracker!$E:$E,A176,Tracker!$F:$F,B176&amp;"",Tracker!$O:$O,"Informed"))</f>
        <v/>
      </c>
      <c r="O176" s="44">
        <f>IF(OR(A176="",M176=0),"",N176/M176)</f>
        <v/>
      </c>
      <c r="P176" s="37">
        <f>IF(O176="","",REPT("█",ROUND(O176*10,0))&amp;REPT("░",10-ROUND(O176*10,0)))</f>
        <v/>
      </c>
    </row>
    <row r="177">
      <c r="L177" s="37">
        <f>IF(A177="","",IF(K177="","No review date",IF(K177&lt;TODAY(),"Review overdue",IF(K177-TODAY()&lt;=30,"Due in 30 days","On schedule"))))</f>
        <v/>
      </c>
      <c r="M177" s="37">
        <f>IF(A177="","",COUNTIFS(Tracker!$E:$E,A177,Tracker!$F:$F,B177&amp;"",Tracker!$I:$I,"&lt;&gt;"))</f>
        <v/>
      </c>
      <c r="N177" s="37">
        <f>IF(A177="","",COUNTIFS(Tracker!$E:$E,A177,Tracker!$F:$F,B177&amp;"",Tracker!$O:$O,"Confirmed")+COUNTIFS(Tracker!$E:$E,A177,Tracker!$F:$F,B177&amp;"",Tracker!$O:$O,"Informed"))</f>
        <v/>
      </c>
      <c r="O177" s="44">
        <f>IF(OR(A177="",M177=0),"",N177/M177)</f>
        <v/>
      </c>
      <c r="P177" s="37">
        <f>IF(O177="","",REPT("█",ROUND(O177*10,0))&amp;REPT("░",10-ROUND(O177*10,0)))</f>
        <v/>
      </c>
    </row>
    <row r="178">
      <c r="L178" s="37">
        <f>IF(A178="","",IF(K178="","No review date",IF(K178&lt;TODAY(),"Review overdue",IF(K178-TODAY()&lt;=30,"Due in 30 days","On schedule"))))</f>
        <v/>
      </c>
      <c r="M178" s="37">
        <f>IF(A178="","",COUNTIFS(Tracker!$E:$E,A178,Tracker!$F:$F,B178&amp;"",Tracker!$I:$I,"&lt;&gt;"))</f>
        <v/>
      </c>
      <c r="N178" s="37">
        <f>IF(A178="","",COUNTIFS(Tracker!$E:$E,A178,Tracker!$F:$F,B178&amp;"",Tracker!$O:$O,"Confirmed")+COUNTIFS(Tracker!$E:$E,A178,Tracker!$F:$F,B178&amp;"",Tracker!$O:$O,"Informed"))</f>
        <v/>
      </c>
      <c r="O178" s="44">
        <f>IF(OR(A178="",M178=0),"",N178/M178)</f>
        <v/>
      </c>
      <c r="P178" s="37">
        <f>IF(O178="","",REPT("█",ROUND(O178*10,0))&amp;REPT("░",10-ROUND(O178*10,0)))</f>
        <v/>
      </c>
    </row>
    <row r="179">
      <c r="L179" s="37">
        <f>IF(A179="","",IF(K179="","No review date",IF(K179&lt;TODAY(),"Review overdue",IF(K179-TODAY()&lt;=30,"Due in 30 days","On schedule"))))</f>
        <v/>
      </c>
      <c r="M179" s="37">
        <f>IF(A179="","",COUNTIFS(Tracker!$E:$E,A179,Tracker!$F:$F,B179&amp;"",Tracker!$I:$I,"&lt;&gt;"))</f>
        <v/>
      </c>
      <c r="N179" s="37">
        <f>IF(A179="","",COUNTIFS(Tracker!$E:$E,A179,Tracker!$F:$F,B179&amp;"",Tracker!$O:$O,"Confirmed")+COUNTIFS(Tracker!$E:$E,A179,Tracker!$F:$F,B179&amp;"",Tracker!$O:$O,"Informed"))</f>
        <v/>
      </c>
      <c r="O179" s="44">
        <f>IF(OR(A179="",M179=0),"",N179/M179)</f>
        <v/>
      </c>
      <c r="P179" s="37">
        <f>IF(O179="","",REPT("█",ROUND(O179*10,0))&amp;REPT("░",10-ROUND(O179*10,0)))</f>
        <v/>
      </c>
    </row>
    <row r="180">
      <c r="L180" s="37">
        <f>IF(A180="","",IF(K180="","No review date",IF(K180&lt;TODAY(),"Review overdue",IF(K180-TODAY()&lt;=30,"Due in 30 days","On schedule"))))</f>
        <v/>
      </c>
      <c r="M180" s="37">
        <f>IF(A180="","",COUNTIFS(Tracker!$E:$E,A180,Tracker!$F:$F,B180&amp;"",Tracker!$I:$I,"&lt;&gt;"))</f>
        <v/>
      </c>
      <c r="N180" s="37">
        <f>IF(A180="","",COUNTIFS(Tracker!$E:$E,A180,Tracker!$F:$F,B180&amp;"",Tracker!$O:$O,"Confirmed")+COUNTIFS(Tracker!$E:$E,A180,Tracker!$F:$F,B180&amp;"",Tracker!$O:$O,"Informed"))</f>
        <v/>
      </c>
      <c r="O180" s="44">
        <f>IF(OR(A180="",M180=0),"",N180/M180)</f>
        <v/>
      </c>
      <c r="P180" s="37">
        <f>IF(O180="","",REPT("█",ROUND(O180*10,0))&amp;REPT("░",10-ROUND(O180*10,0)))</f>
        <v/>
      </c>
    </row>
    <row r="181">
      <c r="L181" s="37">
        <f>IF(A181="","",IF(K181="","No review date",IF(K181&lt;TODAY(),"Review overdue",IF(K181-TODAY()&lt;=30,"Due in 30 days","On schedule"))))</f>
        <v/>
      </c>
      <c r="M181" s="37">
        <f>IF(A181="","",COUNTIFS(Tracker!$E:$E,A181,Tracker!$F:$F,B181&amp;"",Tracker!$I:$I,"&lt;&gt;"))</f>
        <v/>
      </c>
      <c r="N181" s="37">
        <f>IF(A181="","",COUNTIFS(Tracker!$E:$E,A181,Tracker!$F:$F,B181&amp;"",Tracker!$O:$O,"Confirmed")+COUNTIFS(Tracker!$E:$E,A181,Tracker!$F:$F,B181&amp;"",Tracker!$O:$O,"Informed"))</f>
        <v/>
      </c>
      <c r="O181" s="44">
        <f>IF(OR(A181="",M181=0),"",N181/M181)</f>
        <v/>
      </c>
      <c r="P181" s="37">
        <f>IF(O181="","",REPT("█",ROUND(O181*10,0))&amp;REPT("░",10-ROUND(O181*10,0)))</f>
        <v/>
      </c>
    </row>
    <row r="182">
      <c r="L182" s="37">
        <f>IF(A182="","",IF(K182="","No review date",IF(K182&lt;TODAY(),"Review overdue",IF(K182-TODAY()&lt;=30,"Due in 30 days","On schedule"))))</f>
        <v/>
      </c>
      <c r="M182" s="37">
        <f>IF(A182="","",COUNTIFS(Tracker!$E:$E,A182,Tracker!$F:$F,B182&amp;"",Tracker!$I:$I,"&lt;&gt;"))</f>
        <v/>
      </c>
      <c r="N182" s="37">
        <f>IF(A182="","",COUNTIFS(Tracker!$E:$E,A182,Tracker!$F:$F,B182&amp;"",Tracker!$O:$O,"Confirmed")+COUNTIFS(Tracker!$E:$E,A182,Tracker!$F:$F,B182&amp;"",Tracker!$O:$O,"Informed"))</f>
        <v/>
      </c>
      <c r="O182" s="44">
        <f>IF(OR(A182="",M182=0),"",N182/M182)</f>
        <v/>
      </c>
      <c r="P182" s="37">
        <f>IF(O182="","",REPT("█",ROUND(O182*10,0))&amp;REPT("░",10-ROUND(O182*10,0)))</f>
        <v/>
      </c>
    </row>
    <row r="183">
      <c r="L183" s="37">
        <f>IF(A183="","",IF(K183="","No review date",IF(K183&lt;TODAY(),"Review overdue",IF(K183-TODAY()&lt;=30,"Due in 30 days","On schedule"))))</f>
        <v/>
      </c>
      <c r="M183" s="37">
        <f>IF(A183="","",COUNTIFS(Tracker!$E:$E,A183,Tracker!$F:$F,B183&amp;"",Tracker!$I:$I,"&lt;&gt;"))</f>
        <v/>
      </c>
      <c r="N183" s="37">
        <f>IF(A183="","",COUNTIFS(Tracker!$E:$E,A183,Tracker!$F:$F,B183&amp;"",Tracker!$O:$O,"Confirmed")+COUNTIFS(Tracker!$E:$E,A183,Tracker!$F:$F,B183&amp;"",Tracker!$O:$O,"Informed"))</f>
        <v/>
      </c>
      <c r="O183" s="44">
        <f>IF(OR(A183="",M183=0),"",N183/M183)</f>
        <v/>
      </c>
      <c r="P183" s="37">
        <f>IF(O183="","",REPT("█",ROUND(O183*10,0))&amp;REPT("░",10-ROUND(O183*10,0)))</f>
        <v/>
      </c>
    </row>
    <row r="184">
      <c r="L184" s="37">
        <f>IF(A184="","",IF(K184="","No review date",IF(K184&lt;TODAY(),"Review overdue",IF(K184-TODAY()&lt;=30,"Due in 30 days","On schedule"))))</f>
        <v/>
      </c>
      <c r="M184" s="37">
        <f>IF(A184="","",COUNTIFS(Tracker!$E:$E,A184,Tracker!$F:$F,B184&amp;"",Tracker!$I:$I,"&lt;&gt;"))</f>
        <v/>
      </c>
      <c r="N184" s="37">
        <f>IF(A184="","",COUNTIFS(Tracker!$E:$E,A184,Tracker!$F:$F,B184&amp;"",Tracker!$O:$O,"Confirmed")+COUNTIFS(Tracker!$E:$E,A184,Tracker!$F:$F,B184&amp;"",Tracker!$O:$O,"Informed"))</f>
        <v/>
      </c>
      <c r="O184" s="44">
        <f>IF(OR(A184="",M184=0),"",N184/M184)</f>
        <v/>
      </c>
      <c r="P184" s="37">
        <f>IF(O184="","",REPT("█",ROUND(O184*10,0))&amp;REPT("░",10-ROUND(O184*10,0)))</f>
        <v/>
      </c>
    </row>
    <row r="185">
      <c r="L185" s="37">
        <f>IF(A185="","",IF(K185="","No review date",IF(K185&lt;TODAY(),"Review overdue",IF(K185-TODAY()&lt;=30,"Due in 30 days","On schedule"))))</f>
        <v/>
      </c>
      <c r="M185" s="37">
        <f>IF(A185="","",COUNTIFS(Tracker!$E:$E,A185,Tracker!$F:$F,B185&amp;"",Tracker!$I:$I,"&lt;&gt;"))</f>
        <v/>
      </c>
      <c r="N185" s="37">
        <f>IF(A185="","",COUNTIFS(Tracker!$E:$E,A185,Tracker!$F:$F,B185&amp;"",Tracker!$O:$O,"Confirmed")+COUNTIFS(Tracker!$E:$E,A185,Tracker!$F:$F,B185&amp;"",Tracker!$O:$O,"Informed"))</f>
        <v/>
      </c>
      <c r="O185" s="44">
        <f>IF(OR(A185="",M185=0),"",N185/M185)</f>
        <v/>
      </c>
      <c r="P185" s="37">
        <f>IF(O185="","",REPT("█",ROUND(O185*10,0))&amp;REPT("░",10-ROUND(O185*10,0)))</f>
        <v/>
      </c>
    </row>
    <row r="186">
      <c r="L186" s="37">
        <f>IF(A186="","",IF(K186="","No review date",IF(K186&lt;TODAY(),"Review overdue",IF(K186-TODAY()&lt;=30,"Due in 30 days","On schedule"))))</f>
        <v/>
      </c>
      <c r="M186" s="37">
        <f>IF(A186="","",COUNTIFS(Tracker!$E:$E,A186,Tracker!$F:$F,B186&amp;"",Tracker!$I:$I,"&lt;&gt;"))</f>
        <v/>
      </c>
      <c r="N186" s="37">
        <f>IF(A186="","",COUNTIFS(Tracker!$E:$E,A186,Tracker!$F:$F,B186&amp;"",Tracker!$O:$O,"Confirmed")+COUNTIFS(Tracker!$E:$E,A186,Tracker!$F:$F,B186&amp;"",Tracker!$O:$O,"Informed"))</f>
        <v/>
      </c>
      <c r="O186" s="44">
        <f>IF(OR(A186="",M186=0),"",N186/M186)</f>
        <v/>
      </c>
      <c r="P186" s="37">
        <f>IF(O186="","",REPT("█",ROUND(O186*10,0))&amp;REPT("░",10-ROUND(O186*10,0)))</f>
        <v/>
      </c>
    </row>
    <row r="187">
      <c r="L187" s="37">
        <f>IF(A187="","",IF(K187="","No review date",IF(K187&lt;TODAY(),"Review overdue",IF(K187-TODAY()&lt;=30,"Due in 30 days","On schedule"))))</f>
        <v/>
      </c>
      <c r="M187" s="37">
        <f>IF(A187="","",COUNTIFS(Tracker!$E:$E,A187,Tracker!$F:$F,B187&amp;"",Tracker!$I:$I,"&lt;&gt;"))</f>
        <v/>
      </c>
      <c r="N187" s="37">
        <f>IF(A187="","",COUNTIFS(Tracker!$E:$E,A187,Tracker!$F:$F,B187&amp;"",Tracker!$O:$O,"Confirmed")+COUNTIFS(Tracker!$E:$E,A187,Tracker!$F:$F,B187&amp;"",Tracker!$O:$O,"Informed"))</f>
        <v/>
      </c>
      <c r="O187" s="44">
        <f>IF(OR(A187="",M187=0),"",N187/M187)</f>
        <v/>
      </c>
      <c r="P187" s="37">
        <f>IF(O187="","",REPT("█",ROUND(O187*10,0))&amp;REPT("░",10-ROUND(O187*10,0)))</f>
        <v/>
      </c>
    </row>
    <row r="188">
      <c r="L188" s="37">
        <f>IF(A188="","",IF(K188="","No review date",IF(K188&lt;TODAY(),"Review overdue",IF(K188-TODAY()&lt;=30,"Due in 30 days","On schedule"))))</f>
        <v/>
      </c>
      <c r="M188" s="37">
        <f>IF(A188="","",COUNTIFS(Tracker!$E:$E,A188,Tracker!$F:$F,B188&amp;"",Tracker!$I:$I,"&lt;&gt;"))</f>
        <v/>
      </c>
      <c r="N188" s="37">
        <f>IF(A188="","",COUNTIFS(Tracker!$E:$E,A188,Tracker!$F:$F,B188&amp;"",Tracker!$O:$O,"Confirmed")+COUNTIFS(Tracker!$E:$E,A188,Tracker!$F:$F,B188&amp;"",Tracker!$O:$O,"Informed"))</f>
        <v/>
      </c>
      <c r="O188" s="44">
        <f>IF(OR(A188="",M188=0),"",N188/M188)</f>
        <v/>
      </c>
      <c r="P188" s="37">
        <f>IF(O188="","",REPT("█",ROUND(O188*10,0))&amp;REPT("░",10-ROUND(O188*10,0)))</f>
        <v/>
      </c>
    </row>
    <row r="189">
      <c r="L189" s="37">
        <f>IF(A189="","",IF(K189="","No review date",IF(K189&lt;TODAY(),"Review overdue",IF(K189-TODAY()&lt;=30,"Due in 30 days","On schedule"))))</f>
        <v/>
      </c>
      <c r="M189" s="37">
        <f>IF(A189="","",COUNTIFS(Tracker!$E:$E,A189,Tracker!$F:$F,B189&amp;"",Tracker!$I:$I,"&lt;&gt;"))</f>
        <v/>
      </c>
      <c r="N189" s="37">
        <f>IF(A189="","",COUNTIFS(Tracker!$E:$E,A189,Tracker!$F:$F,B189&amp;"",Tracker!$O:$O,"Confirmed")+COUNTIFS(Tracker!$E:$E,A189,Tracker!$F:$F,B189&amp;"",Tracker!$O:$O,"Informed"))</f>
        <v/>
      </c>
      <c r="O189" s="44">
        <f>IF(OR(A189="",M189=0),"",N189/M189)</f>
        <v/>
      </c>
      <c r="P189" s="37">
        <f>IF(O189="","",REPT("█",ROUND(O189*10,0))&amp;REPT("░",10-ROUND(O189*10,0)))</f>
        <v/>
      </c>
    </row>
    <row r="190">
      <c r="L190" s="37">
        <f>IF(A190="","",IF(K190="","No review date",IF(K190&lt;TODAY(),"Review overdue",IF(K190-TODAY()&lt;=30,"Due in 30 days","On schedule"))))</f>
        <v/>
      </c>
      <c r="M190" s="37">
        <f>IF(A190="","",COUNTIFS(Tracker!$E:$E,A190,Tracker!$F:$F,B190&amp;"",Tracker!$I:$I,"&lt;&gt;"))</f>
        <v/>
      </c>
      <c r="N190" s="37">
        <f>IF(A190="","",COUNTIFS(Tracker!$E:$E,A190,Tracker!$F:$F,B190&amp;"",Tracker!$O:$O,"Confirmed")+COUNTIFS(Tracker!$E:$E,A190,Tracker!$F:$F,B190&amp;"",Tracker!$O:$O,"Informed"))</f>
        <v/>
      </c>
      <c r="O190" s="44">
        <f>IF(OR(A190="",M190=0),"",N190/M190)</f>
        <v/>
      </c>
      <c r="P190" s="37">
        <f>IF(O190="","",REPT("█",ROUND(O190*10,0))&amp;REPT("░",10-ROUND(O190*10,0)))</f>
        <v/>
      </c>
    </row>
    <row r="191">
      <c r="L191" s="37">
        <f>IF(A191="","",IF(K191="","No review date",IF(K191&lt;TODAY(),"Review overdue",IF(K191-TODAY()&lt;=30,"Due in 30 days","On schedule"))))</f>
        <v/>
      </c>
      <c r="M191" s="37">
        <f>IF(A191="","",COUNTIFS(Tracker!$E:$E,A191,Tracker!$F:$F,B191&amp;"",Tracker!$I:$I,"&lt;&gt;"))</f>
        <v/>
      </c>
      <c r="N191" s="37">
        <f>IF(A191="","",COUNTIFS(Tracker!$E:$E,A191,Tracker!$F:$F,B191&amp;"",Tracker!$O:$O,"Confirmed")+COUNTIFS(Tracker!$E:$E,A191,Tracker!$F:$F,B191&amp;"",Tracker!$O:$O,"Informed"))</f>
        <v/>
      </c>
      <c r="O191" s="44">
        <f>IF(OR(A191="",M191=0),"",N191/M191)</f>
        <v/>
      </c>
      <c r="P191" s="37">
        <f>IF(O191="","",REPT("█",ROUND(O191*10,0))&amp;REPT("░",10-ROUND(O191*10,0)))</f>
        <v/>
      </c>
    </row>
    <row r="192">
      <c r="L192" s="37">
        <f>IF(A192="","",IF(K192="","No review date",IF(K192&lt;TODAY(),"Review overdue",IF(K192-TODAY()&lt;=30,"Due in 30 days","On schedule"))))</f>
        <v/>
      </c>
      <c r="M192" s="37">
        <f>IF(A192="","",COUNTIFS(Tracker!$E:$E,A192,Tracker!$F:$F,B192&amp;"",Tracker!$I:$I,"&lt;&gt;"))</f>
        <v/>
      </c>
      <c r="N192" s="37">
        <f>IF(A192="","",COUNTIFS(Tracker!$E:$E,A192,Tracker!$F:$F,B192&amp;"",Tracker!$O:$O,"Confirmed")+COUNTIFS(Tracker!$E:$E,A192,Tracker!$F:$F,B192&amp;"",Tracker!$O:$O,"Informed"))</f>
        <v/>
      </c>
      <c r="O192" s="44">
        <f>IF(OR(A192="",M192=0),"",N192/M192)</f>
        <v/>
      </c>
      <c r="P192" s="37">
        <f>IF(O192="","",REPT("█",ROUND(O192*10,0))&amp;REPT("░",10-ROUND(O192*10,0)))</f>
        <v/>
      </c>
    </row>
    <row r="193">
      <c r="L193" s="37">
        <f>IF(A193="","",IF(K193="","No review date",IF(K193&lt;TODAY(),"Review overdue",IF(K193-TODAY()&lt;=30,"Due in 30 days","On schedule"))))</f>
        <v/>
      </c>
      <c r="M193" s="37">
        <f>IF(A193="","",COUNTIFS(Tracker!$E:$E,A193,Tracker!$F:$F,B193&amp;"",Tracker!$I:$I,"&lt;&gt;"))</f>
        <v/>
      </c>
      <c r="N193" s="37">
        <f>IF(A193="","",COUNTIFS(Tracker!$E:$E,A193,Tracker!$F:$F,B193&amp;"",Tracker!$O:$O,"Confirmed")+COUNTIFS(Tracker!$E:$E,A193,Tracker!$F:$F,B193&amp;"",Tracker!$O:$O,"Informed"))</f>
        <v/>
      </c>
      <c r="O193" s="44">
        <f>IF(OR(A193="",M193=0),"",N193/M193)</f>
        <v/>
      </c>
      <c r="P193" s="37">
        <f>IF(O193="","",REPT("█",ROUND(O193*10,0))&amp;REPT("░",10-ROUND(O193*10,0)))</f>
        <v/>
      </c>
    </row>
    <row r="194">
      <c r="L194" s="37">
        <f>IF(A194="","",IF(K194="","No review date",IF(K194&lt;TODAY(),"Review overdue",IF(K194-TODAY()&lt;=30,"Due in 30 days","On schedule"))))</f>
        <v/>
      </c>
      <c r="M194" s="37">
        <f>IF(A194="","",COUNTIFS(Tracker!$E:$E,A194,Tracker!$F:$F,B194&amp;"",Tracker!$I:$I,"&lt;&gt;"))</f>
        <v/>
      </c>
      <c r="N194" s="37">
        <f>IF(A194="","",COUNTIFS(Tracker!$E:$E,A194,Tracker!$F:$F,B194&amp;"",Tracker!$O:$O,"Confirmed")+COUNTIFS(Tracker!$E:$E,A194,Tracker!$F:$F,B194&amp;"",Tracker!$O:$O,"Informed"))</f>
        <v/>
      </c>
      <c r="O194" s="44">
        <f>IF(OR(A194="",M194=0),"",N194/M194)</f>
        <v/>
      </c>
      <c r="P194" s="37">
        <f>IF(O194="","",REPT("█",ROUND(O194*10,0))&amp;REPT("░",10-ROUND(O194*10,0)))</f>
        <v/>
      </c>
    </row>
    <row r="195">
      <c r="L195" s="37">
        <f>IF(A195="","",IF(K195="","No review date",IF(K195&lt;TODAY(),"Review overdue",IF(K195-TODAY()&lt;=30,"Due in 30 days","On schedule"))))</f>
        <v/>
      </c>
      <c r="M195" s="37">
        <f>IF(A195="","",COUNTIFS(Tracker!$E:$E,A195,Tracker!$F:$F,B195&amp;"",Tracker!$I:$I,"&lt;&gt;"))</f>
        <v/>
      </c>
      <c r="N195" s="37">
        <f>IF(A195="","",COUNTIFS(Tracker!$E:$E,A195,Tracker!$F:$F,B195&amp;"",Tracker!$O:$O,"Confirmed")+COUNTIFS(Tracker!$E:$E,A195,Tracker!$F:$F,B195&amp;"",Tracker!$O:$O,"Informed"))</f>
        <v/>
      </c>
      <c r="O195" s="44">
        <f>IF(OR(A195="",M195=0),"",N195/M195)</f>
        <v/>
      </c>
      <c r="P195" s="37">
        <f>IF(O195="","",REPT("█",ROUND(O195*10,0))&amp;REPT("░",10-ROUND(O195*10,0)))</f>
        <v/>
      </c>
    </row>
    <row r="196">
      <c r="L196" s="37">
        <f>IF(A196="","",IF(K196="","No review date",IF(K196&lt;TODAY(),"Review overdue",IF(K196-TODAY()&lt;=30,"Due in 30 days","On schedule"))))</f>
        <v/>
      </c>
      <c r="M196" s="37">
        <f>IF(A196="","",COUNTIFS(Tracker!$E:$E,A196,Tracker!$F:$F,B196&amp;"",Tracker!$I:$I,"&lt;&gt;"))</f>
        <v/>
      </c>
      <c r="N196" s="37">
        <f>IF(A196="","",COUNTIFS(Tracker!$E:$E,A196,Tracker!$F:$F,B196&amp;"",Tracker!$O:$O,"Confirmed")+COUNTIFS(Tracker!$E:$E,A196,Tracker!$F:$F,B196&amp;"",Tracker!$O:$O,"Informed"))</f>
        <v/>
      </c>
      <c r="O196" s="44">
        <f>IF(OR(A196="",M196=0),"",N196/M196)</f>
        <v/>
      </c>
      <c r="P196" s="37">
        <f>IF(O196="","",REPT("█",ROUND(O196*10,0))&amp;REPT("░",10-ROUND(O196*10,0)))</f>
        <v/>
      </c>
    </row>
    <row r="197">
      <c r="L197" s="37">
        <f>IF(A197="","",IF(K197="","No review date",IF(K197&lt;TODAY(),"Review overdue",IF(K197-TODAY()&lt;=30,"Due in 30 days","On schedule"))))</f>
        <v/>
      </c>
      <c r="M197" s="37">
        <f>IF(A197="","",COUNTIFS(Tracker!$E:$E,A197,Tracker!$F:$F,B197&amp;"",Tracker!$I:$I,"&lt;&gt;"))</f>
        <v/>
      </c>
      <c r="N197" s="37">
        <f>IF(A197="","",COUNTIFS(Tracker!$E:$E,A197,Tracker!$F:$F,B197&amp;"",Tracker!$O:$O,"Confirmed")+COUNTIFS(Tracker!$E:$E,A197,Tracker!$F:$F,B197&amp;"",Tracker!$O:$O,"Informed"))</f>
        <v/>
      </c>
      <c r="O197" s="44">
        <f>IF(OR(A197="",M197=0),"",N197/M197)</f>
        <v/>
      </c>
      <c r="P197" s="37">
        <f>IF(O197="","",REPT("█",ROUND(O197*10,0))&amp;REPT("░",10-ROUND(O197*10,0)))</f>
        <v/>
      </c>
    </row>
    <row r="198">
      <c r="L198" s="37">
        <f>IF(A198="","",IF(K198="","No review date",IF(K198&lt;TODAY(),"Review overdue",IF(K198-TODAY()&lt;=30,"Due in 30 days","On schedule"))))</f>
        <v/>
      </c>
      <c r="M198" s="37">
        <f>IF(A198="","",COUNTIFS(Tracker!$E:$E,A198,Tracker!$F:$F,B198&amp;"",Tracker!$I:$I,"&lt;&gt;"))</f>
        <v/>
      </c>
      <c r="N198" s="37">
        <f>IF(A198="","",COUNTIFS(Tracker!$E:$E,A198,Tracker!$F:$F,B198&amp;"",Tracker!$O:$O,"Confirmed")+COUNTIFS(Tracker!$E:$E,A198,Tracker!$F:$F,B198&amp;"",Tracker!$O:$O,"Informed"))</f>
        <v/>
      </c>
      <c r="O198" s="44">
        <f>IF(OR(A198="",M198=0),"",N198/M198)</f>
        <v/>
      </c>
      <c r="P198" s="37">
        <f>IF(O198="","",REPT("█",ROUND(O198*10,0))&amp;REPT("░",10-ROUND(O198*10,0)))</f>
        <v/>
      </c>
    </row>
    <row r="199">
      <c r="L199" s="37">
        <f>IF(A199="","",IF(K199="","No review date",IF(K199&lt;TODAY(),"Review overdue",IF(K199-TODAY()&lt;=30,"Due in 30 days","On schedule"))))</f>
        <v/>
      </c>
      <c r="M199" s="37">
        <f>IF(A199="","",COUNTIFS(Tracker!$E:$E,A199,Tracker!$F:$F,B199&amp;"",Tracker!$I:$I,"&lt;&gt;"))</f>
        <v/>
      </c>
      <c r="N199" s="37">
        <f>IF(A199="","",COUNTIFS(Tracker!$E:$E,A199,Tracker!$F:$F,B199&amp;"",Tracker!$O:$O,"Confirmed")+COUNTIFS(Tracker!$E:$E,A199,Tracker!$F:$F,B199&amp;"",Tracker!$O:$O,"Informed"))</f>
        <v/>
      </c>
      <c r="O199" s="44">
        <f>IF(OR(A199="",M199=0),"",N199/M199)</f>
        <v/>
      </c>
      <c r="P199" s="37">
        <f>IF(O199="","",REPT("█",ROUND(O199*10,0))&amp;REPT("░",10-ROUND(O199*10,0)))</f>
        <v/>
      </c>
    </row>
    <row r="200">
      <c r="L200" s="37">
        <f>IF(A200="","",IF(K200="","No review date",IF(K200&lt;TODAY(),"Review overdue",IF(K200-TODAY()&lt;=30,"Due in 30 days","On schedule"))))</f>
        <v/>
      </c>
      <c r="M200" s="37">
        <f>IF(A200="","",COUNTIFS(Tracker!$E:$E,A200,Tracker!$F:$F,B200&amp;"",Tracker!$I:$I,"&lt;&gt;"))</f>
        <v/>
      </c>
      <c r="N200" s="37">
        <f>IF(A200="","",COUNTIFS(Tracker!$E:$E,A200,Tracker!$F:$F,B200&amp;"",Tracker!$O:$O,"Confirmed")+COUNTIFS(Tracker!$E:$E,A200,Tracker!$F:$F,B200&amp;"",Tracker!$O:$O,"Informed"))</f>
        <v/>
      </c>
      <c r="O200" s="44">
        <f>IF(OR(A200="",M200=0),"",N200/M200)</f>
        <v/>
      </c>
      <c r="P200" s="37">
        <f>IF(O200="","",REPT("█",ROUND(O200*10,0))&amp;REPT("░",10-ROUND(O200*10,0)))</f>
        <v/>
      </c>
    </row>
    <row r="201">
      <c r="L201" s="37">
        <f>IF(A201="","",IF(K201="","No review date",IF(K201&lt;TODAY(),"Review overdue",IF(K201-TODAY()&lt;=30,"Due in 30 days","On schedule"))))</f>
        <v/>
      </c>
      <c r="M201" s="37">
        <f>IF(A201="","",COUNTIFS(Tracker!$E:$E,A201,Tracker!$F:$F,B201&amp;"",Tracker!$I:$I,"&lt;&gt;"))</f>
        <v/>
      </c>
      <c r="N201" s="37">
        <f>IF(A201="","",COUNTIFS(Tracker!$E:$E,A201,Tracker!$F:$F,B201&amp;"",Tracker!$O:$O,"Confirmed")+COUNTIFS(Tracker!$E:$E,A201,Tracker!$F:$F,B201&amp;"",Tracker!$O:$O,"Informed"))</f>
        <v/>
      </c>
      <c r="O201" s="44">
        <f>IF(OR(A201="",M201=0),"",N201/M201)</f>
        <v/>
      </c>
      <c r="P201" s="37">
        <f>IF(O201="","",REPT("█",ROUND(O201*10,0))&amp;REPT("░",10-ROUND(O201*10,0)))</f>
        <v/>
      </c>
    </row>
    <row r="202">
      <c r="L202" s="37">
        <f>IF(A202="","",IF(K202="","No review date",IF(K202&lt;TODAY(),"Review overdue",IF(K202-TODAY()&lt;=30,"Due in 30 days","On schedule"))))</f>
        <v/>
      </c>
      <c r="M202" s="37">
        <f>IF(A202="","",COUNTIFS(Tracker!$E:$E,A202,Tracker!$F:$F,B202&amp;"",Tracker!$I:$I,"&lt;&gt;"))</f>
        <v/>
      </c>
      <c r="N202" s="37">
        <f>IF(A202="","",COUNTIFS(Tracker!$E:$E,A202,Tracker!$F:$F,B202&amp;"",Tracker!$O:$O,"Confirmed")+COUNTIFS(Tracker!$E:$E,A202,Tracker!$F:$F,B202&amp;"",Tracker!$O:$O,"Informed"))</f>
        <v/>
      </c>
      <c r="O202" s="44">
        <f>IF(OR(A202="",M202=0),"",N202/M202)</f>
        <v/>
      </c>
      <c r="P202" s="37">
        <f>IF(O202="","",REPT("█",ROUND(O202*10,0))&amp;REPT("░",10-ROUND(O202*10,0)))</f>
        <v/>
      </c>
    </row>
    <row r="203">
      <c r="L203" s="37">
        <f>IF(A203="","",IF(K203="","No review date",IF(K203&lt;TODAY(),"Review overdue",IF(K203-TODAY()&lt;=30,"Due in 30 days","On schedule"))))</f>
        <v/>
      </c>
      <c r="M203" s="37">
        <f>IF(A203="","",COUNTIFS(Tracker!$E:$E,A203,Tracker!$F:$F,B203&amp;"",Tracker!$I:$I,"&lt;&gt;"))</f>
        <v/>
      </c>
      <c r="N203" s="37">
        <f>IF(A203="","",COUNTIFS(Tracker!$E:$E,A203,Tracker!$F:$F,B203&amp;"",Tracker!$O:$O,"Confirmed")+COUNTIFS(Tracker!$E:$E,A203,Tracker!$F:$F,B203&amp;"",Tracker!$O:$O,"Informed"))</f>
        <v/>
      </c>
      <c r="O203" s="44">
        <f>IF(OR(A203="",M203=0),"",N203/M203)</f>
        <v/>
      </c>
      <c r="P203" s="37">
        <f>IF(O203="","",REPT("█",ROUND(O203*10,0))&amp;REPT("░",10-ROUND(O203*10,0)))</f>
        <v/>
      </c>
    </row>
  </sheetData>
  <autoFilter ref="A3:P503"/>
  <conditionalFormatting sqref="L4:L203">
    <cfRule type="expression" priority="1" dxfId="1">
      <formula>$L4="Review overdue"</formula>
    </cfRule>
    <cfRule type="expression" priority="2" dxfId="2">
      <formula>$L4="Due in 30 days"</formula>
    </cfRule>
    <cfRule type="expression" priority="3" dxfId="0">
      <formula>$L4="On schedule"</formula>
    </cfRule>
    <cfRule type="expression" priority="4" dxfId="4">
      <formula>$L4="No review date"</formula>
    </cfRule>
  </conditionalFormatting>
  <conditionalFormatting sqref="E4:E203">
    <cfRule type="expression" priority="5" dxfId="5">
      <formula>$E4="E-signature"</formula>
    </cfRule>
    <cfRule type="expression" priority="6" dxfId="5">
      <formula>$E4="Signature (paper or e-sign)"</formula>
    </cfRule>
    <cfRule type="expression" priority="7" dxfId="4">
      <formula>$E4="Inform only"</formula>
    </cfRule>
  </conditionalFormatting>
  <dataValidations count="2">
    <dataValidation sqref="E4:E203" showDropDown="0" showInputMessage="0" showErrorMessage="0" allowBlank="1" type="list">
      <formula1>=Lists!$D$4:$D$40</formula1>
    </dataValidation>
    <dataValidation sqref="F4:F203" showDropDown="0" showInputMessage="0" showErrorMessage="0" allowBlank="1" type="list">
      <formula1>=Lists!$B$4:$B$40</formula1>
    </dataValidation>
  </dataValidations>
  <hyperlinks>
    <hyperlink xmlns:r="http://schemas.openxmlformats.org/officeDocument/2006/relationships" ref="A1" r:id="rId1"/>
  </hyperlinks>
  <pageMargins left="0.75" right="0.75" top="1" bottom="1" header="0.5" footer="0.5"/>
</worksheet>
</file>

<file path=xl/worksheets/sheet6.xml><?xml version="1.0" encoding="utf-8"?>
<worksheet xmlns="http://schemas.openxmlformats.org/spreadsheetml/2006/main">
  <sheetPr>
    <tabColor rgb="00B5B3AD"/>
    <outlinePr summaryBelow="1" summaryRight="1"/>
    <pageSetUpPr/>
  </sheetPr>
  <dimension ref="A1:H13"/>
  <sheetViews>
    <sheetView zoomScale="110" workbookViewId="0">
      <pane ySplit="3" topLeftCell="A4" activePane="bottomLeft" state="frozen"/>
      <selection pane="bottomLeft"/>
      <selection pane="bottomLeft"/>
      <selection pane="bottomRight" activeCell="A1" sqref="A1"/>
    </sheetView>
  </sheetViews>
  <sheetFormatPr baseColWidth="8" defaultRowHeight="15"/>
  <cols>
    <col width="30" customWidth="1" min="1" max="1"/>
    <col width="30" customWidth="1" min="2" max="2"/>
    <col width="30" customWidth="1" min="3" max="3"/>
    <col width="30" customWidth="1" min="4" max="4"/>
  </cols>
  <sheetData>
    <row r="1" ht="30" customHeight="1">
      <c r="A1" s="1" t="inlineStr">
        <is>
          <t>Tired of chasing signatures in a spreadsheet? AllyMatter sends each policy, collects acknowledgments and e-signatures by name and version, and sends the reminders for you.  Start a free 30-day trial, no credit card →</t>
        </is>
      </c>
      <c r="B1" s="2" t="n"/>
      <c r="C1" s="2" t="n"/>
      <c r="D1" s="2" t="n"/>
      <c r="E1" s="2" t="n"/>
      <c r="F1" s="2" t="n"/>
      <c r="G1" s="2" t="n"/>
      <c r="H1" s="2" t="n"/>
    </row>
    <row r="2" ht="18" customHeight="1">
      <c r="A2" s="24" t="inlineStr">
        <is>
          <t>DROPDOWN VALUES: EDIT TO MATCH YOUR COMPANY</t>
        </is>
      </c>
      <c r="B2" s="25" t="n"/>
      <c r="C2" s="25" t="n"/>
      <c r="D2" s="25" t="n"/>
    </row>
    <row r="3" ht="34" customHeight="1">
      <c r="A3" s="32" t="inlineStr">
        <is>
          <t>Departments</t>
        </is>
      </c>
      <c r="B3" s="32" t="inlineStr">
        <is>
          <t>Sent via</t>
        </is>
      </c>
      <c r="C3" s="32" t="inlineStr">
        <is>
          <t>Confirmed by</t>
        </is>
      </c>
      <c r="D3" s="32" t="inlineStr">
        <is>
          <t>Proof required</t>
        </is>
      </c>
    </row>
    <row r="4">
      <c r="A4" s="38" t="inlineStr">
        <is>
          <t>Operations</t>
        </is>
      </c>
      <c r="B4" s="38" t="inlineStr">
        <is>
          <t>Email</t>
        </is>
      </c>
      <c r="C4" s="38" t="inlineStr">
        <is>
          <t>Reply from work email</t>
        </is>
      </c>
      <c r="D4" s="38" t="inlineStr">
        <is>
          <t>Acknowledgment</t>
        </is>
      </c>
    </row>
    <row r="5">
      <c r="A5" s="38" t="inlineStr">
        <is>
          <t>Sales</t>
        </is>
      </c>
      <c r="B5" s="38" t="inlineStr">
        <is>
          <t>HR system (HRIS)</t>
        </is>
      </c>
      <c r="C5" s="38" t="inlineStr">
        <is>
          <t>E-signature</t>
        </is>
      </c>
      <c r="D5" s="38" t="inlineStr">
        <is>
          <t>E-signature</t>
        </is>
      </c>
    </row>
    <row r="6">
      <c r="A6" s="38" t="inlineStr">
        <is>
          <t>Engineering</t>
        </is>
      </c>
      <c r="B6" s="38" t="inlineStr">
        <is>
          <t>Policy software</t>
        </is>
      </c>
      <c r="C6" s="38" t="inlineStr">
        <is>
          <t>Signed paper form</t>
        </is>
      </c>
      <c r="D6" s="38" t="inlineStr">
        <is>
          <t>Signature (paper or e-sign)</t>
        </is>
      </c>
    </row>
    <row r="7">
      <c r="A7" s="38" t="inlineStr">
        <is>
          <t>Finance</t>
        </is>
      </c>
      <c r="B7" s="38" t="inlineStr">
        <is>
          <t>E-signature tool</t>
        </is>
      </c>
      <c r="C7" s="38" t="inlineStr">
        <is>
          <t>HR system (HRIS) record</t>
        </is>
      </c>
      <c r="D7" s="38" t="inlineStr">
        <is>
          <t>Inform only</t>
        </is>
      </c>
    </row>
    <row r="8">
      <c r="A8" s="38" t="inlineStr">
        <is>
          <t>People</t>
        </is>
      </c>
      <c r="B8" s="38" t="inlineStr">
        <is>
          <t>Intranet or wiki</t>
        </is>
      </c>
      <c r="C8" s="38" t="inlineStr">
        <is>
          <t>Policy software record</t>
        </is>
      </c>
    </row>
    <row r="9">
      <c r="A9" s="38" t="inlineStr">
        <is>
          <t>Customer Success</t>
        </is>
      </c>
      <c r="B9" s="38" t="inlineStr">
        <is>
          <t>Chat (Slack or Teams)</t>
        </is>
      </c>
      <c r="C9" s="38" t="inlineStr">
        <is>
          <t>Training system record</t>
        </is>
      </c>
    </row>
    <row r="10">
      <c r="B10" s="38" t="inlineStr">
        <is>
          <t>Printed copy</t>
        </is>
      </c>
      <c r="C10" s="38" t="inlineStr">
        <is>
          <t>In person, witnessed</t>
        </is>
      </c>
    </row>
    <row r="13">
      <c r="A13" s="10" t="inlineStr">
        <is>
          <t>Add or rename values here. Every dropdown in the workbook reads from these columns (rows 4 to 40).</t>
        </is>
      </c>
    </row>
  </sheetData>
  <hyperlinks>
    <hyperlink xmlns:r="http://schemas.openxmlformats.org/officeDocument/2006/relationships" ref="A1"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2026-11-06T09:54:13Z</dcterms:created>
  <dcterms:modified xmlns:dcterms="http://purl.org/dc/terms/" xmlns:xsi="http://www.w3.org/2001/XMLSchema-instance" xsi:type="dcterms:W3CDTF">2026-11-06T09:54:14Z</dcterms:modified>
</cp:coreProperties>
</file>